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392" yWindow="408" windowWidth="9672" windowHeight="10908" tabRatio="500"/>
  </bookViews>
  <sheets>
    <sheet name="Приложение 16  октября 2025" sheetId="1" r:id="rId1"/>
  </sheets>
  <definedNames>
    <definedName name="__xlnm._FilterDatabase" localSheetId="0">'Приложение 16  октября 2025'!$A$11:$F$261</definedName>
    <definedName name="__xlnm._FilterDatabase_1" localSheetId="0">'Приложение 16  октября 2025'!$A$11:$F$261</definedName>
    <definedName name="__xlnm._FilterDatabase_1">#REF!</definedName>
    <definedName name="__xlnm._FilterDatabase_1_1" localSheetId="0">#REF!</definedName>
    <definedName name="__xlnm._FilterDatabase_1_1">#REF!</definedName>
    <definedName name="__xlnm.Print_Area" localSheetId="0">'Приложение 16  октября 2025'!$A$1:$F$261</definedName>
    <definedName name="__xlnm.Print_Titles" localSheetId="0">'Приложение 16  октября 2025'!$8:$11</definedName>
    <definedName name="_xlnm._FilterDatabase" localSheetId="0" hidden="1">'Приложение 16  октября 2025'!$A$11:$F$261</definedName>
    <definedName name="Print_Titles_0" localSheetId="0">'Приложение 16  октября 2025'!$8:$11</definedName>
    <definedName name="Print_Titles_0_0" localSheetId="0">'Приложение 16  октября 2025'!$8:$11</definedName>
    <definedName name="_xlnm.Print_Titles" localSheetId="0">'Приложение 16  октября 2025'!$8:$11</definedName>
  </definedNames>
  <calcPr calcId="125725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G26" i="1"/>
  <c r="H26"/>
  <c r="F26"/>
  <c r="G28"/>
  <c r="H28"/>
  <c r="F28"/>
  <c r="G164"/>
  <c r="G163" s="1"/>
  <c r="H164"/>
  <c r="H163" s="1"/>
  <c r="F163"/>
  <c r="F164"/>
  <c r="G161"/>
  <c r="G160" s="1"/>
  <c r="H161"/>
  <c r="H160" s="1"/>
  <c r="F160"/>
  <c r="F159" s="1"/>
  <c r="F161"/>
  <c r="G258"/>
  <c r="H258"/>
  <c r="F258"/>
  <c r="G249"/>
  <c r="H249"/>
  <c r="F249"/>
  <c r="G236"/>
  <c r="H236"/>
  <c r="F236"/>
  <c r="G232"/>
  <c r="H232"/>
  <c r="F232"/>
  <c r="G230"/>
  <c r="H230"/>
  <c r="F230"/>
  <c r="G223"/>
  <c r="H223"/>
  <c r="F223"/>
  <c r="G216"/>
  <c r="H216"/>
  <c r="F216"/>
  <c r="G200"/>
  <c r="H200"/>
  <c r="F200"/>
  <c r="G195"/>
  <c r="H195"/>
  <c r="F195"/>
  <c r="G185"/>
  <c r="H185"/>
  <c r="F185"/>
  <c r="G181"/>
  <c r="H181"/>
  <c r="F181"/>
  <c r="G174"/>
  <c r="H174"/>
  <c r="F174"/>
  <c r="G169"/>
  <c r="G168" s="1"/>
  <c r="G167" s="1"/>
  <c r="H169"/>
  <c r="H168" s="1"/>
  <c r="H167" s="1"/>
  <c r="F169"/>
  <c r="F168" s="1"/>
  <c r="F167" s="1"/>
  <c r="G153"/>
  <c r="H153"/>
  <c r="F153"/>
  <c r="G138"/>
  <c r="G137" s="1"/>
  <c r="G136" s="1"/>
  <c r="H138"/>
  <c r="H137" s="1"/>
  <c r="H136" s="1"/>
  <c r="F138"/>
  <c r="F137" s="1"/>
  <c r="F136" s="1"/>
  <c r="G132"/>
  <c r="G131" s="1"/>
  <c r="G130" s="1"/>
  <c r="G129" s="1"/>
  <c r="H132"/>
  <c r="H131" s="1"/>
  <c r="H130" s="1"/>
  <c r="H129" s="1"/>
  <c r="F132"/>
  <c r="F131" s="1"/>
  <c r="F130" s="1"/>
  <c r="F129" s="1"/>
  <c r="G125"/>
  <c r="H125"/>
  <c r="F125"/>
  <c r="G120"/>
  <c r="H120"/>
  <c r="F120"/>
  <c r="F116"/>
  <c r="G108"/>
  <c r="H108"/>
  <c r="G102"/>
  <c r="H102"/>
  <c r="F102"/>
  <c r="G97"/>
  <c r="H97"/>
  <c r="F97"/>
  <c r="G95"/>
  <c r="H95"/>
  <c r="F95"/>
  <c r="G76"/>
  <c r="H76"/>
  <c r="F76"/>
  <c r="G66"/>
  <c r="H66"/>
  <c r="G71"/>
  <c r="H71"/>
  <c r="F71"/>
  <c r="H59"/>
  <c r="H58" s="1"/>
  <c r="H57" s="1"/>
  <c r="H56" s="1"/>
  <c r="H55" s="1"/>
  <c r="G59"/>
  <c r="G58" s="1"/>
  <c r="G57" s="1"/>
  <c r="G56" s="1"/>
  <c r="G55" s="1"/>
  <c r="F59"/>
  <c r="F58" s="1"/>
  <c r="F57" s="1"/>
  <c r="F56" s="1"/>
  <c r="F55" s="1"/>
  <c r="G52"/>
  <c r="H52"/>
  <c r="F52"/>
  <c r="H143"/>
  <c r="G143"/>
  <c r="F143"/>
  <c r="H210"/>
  <c r="G210"/>
  <c r="F210"/>
  <c r="G25" l="1"/>
  <c r="F229"/>
  <c r="F25"/>
  <c r="H25"/>
  <c r="H43"/>
  <c r="G43"/>
  <c r="F43"/>
  <c r="H41"/>
  <c r="G41"/>
  <c r="F41"/>
  <c r="G206"/>
  <c r="H206"/>
  <c r="F206"/>
  <c r="F208"/>
  <c r="H159"/>
  <c r="H158" s="1"/>
  <c r="H157" s="1"/>
  <c r="G159"/>
  <c r="G158" s="1"/>
  <c r="G157" s="1"/>
  <c r="F158"/>
  <c r="F157" s="1"/>
  <c r="F115"/>
  <c r="F114" s="1"/>
  <c r="F113" s="1"/>
  <c r="H85"/>
  <c r="G85"/>
  <c r="F85"/>
  <c r="H87"/>
  <c r="G87"/>
  <c r="F87"/>
  <c r="H38"/>
  <c r="G38"/>
  <c r="F38"/>
  <c r="H36"/>
  <c r="G36"/>
  <c r="F36"/>
  <c r="G34"/>
  <c r="H34"/>
  <c r="F34"/>
  <c r="G256"/>
  <c r="H256"/>
  <c r="F256"/>
  <c r="F242"/>
  <c r="F248"/>
  <c r="H229"/>
  <c r="H228" s="1"/>
  <c r="G229"/>
  <c r="G228" s="1"/>
  <c r="H180"/>
  <c r="H179" s="1"/>
  <c r="G180"/>
  <c r="G179" s="1"/>
  <c r="F180"/>
  <c r="F179" s="1"/>
  <c r="F184"/>
  <c r="G184"/>
  <c r="H184"/>
  <c r="H183" s="1"/>
  <c r="G222"/>
  <c r="G221" s="1"/>
  <c r="G220" s="1"/>
  <c r="G218" s="1"/>
  <c r="H222"/>
  <c r="H221" s="1"/>
  <c r="H220" s="1"/>
  <c r="H218" s="1"/>
  <c r="F222"/>
  <c r="F221" s="1"/>
  <c r="F220" s="1"/>
  <c r="F218" s="1"/>
  <c r="G214"/>
  <c r="H208"/>
  <c r="G208"/>
  <c r="H214"/>
  <c r="H212"/>
  <c r="G212"/>
  <c r="F212"/>
  <c r="F214"/>
  <c r="H199"/>
  <c r="H198" s="1"/>
  <c r="H197" s="1"/>
  <c r="G199"/>
  <c r="G198" s="1"/>
  <c r="G197" s="1"/>
  <c r="F199"/>
  <c r="F198" s="1"/>
  <c r="F197" s="1"/>
  <c r="H194"/>
  <c r="H193" s="1"/>
  <c r="H192" s="1"/>
  <c r="G194"/>
  <c r="G193" s="1"/>
  <c r="G192" s="1"/>
  <c r="F194"/>
  <c r="F193" s="1"/>
  <c r="F192" s="1"/>
  <c r="G135"/>
  <c r="H135"/>
  <c r="G124"/>
  <c r="G123" s="1"/>
  <c r="G122" s="1"/>
  <c r="H124"/>
  <c r="H123" s="1"/>
  <c r="H122" s="1"/>
  <c r="F124"/>
  <c r="F123" s="1"/>
  <c r="F122" s="1"/>
  <c r="G116"/>
  <c r="G115" s="1"/>
  <c r="G114" s="1"/>
  <c r="G113" s="1"/>
  <c r="H116"/>
  <c r="H115" s="1"/>
  <c r="H114" s="1"/>
  <c r="H113" s="1"/>
  <c r="G119"/>
  <c r="G118" s="1"/>
  <c r="H119"/>
  <c r="H118" s="1"/>
  <c r="F119"/>
  <c r="F118" s="1"/>
  <c r="H101"/>
  <c r="H100" s="1"/>
  <c r="H99" s="1"/>
  <c r="G101"/>
  <c r="G100" s="1"/>
  <c r="G99" s="1"/>
  <c r="F101"/>
  <c r="F100" s="1"/>
  <c r="F99" s="1"/>
  <c r="F94"/>
  <c r="F255" l="1"/>
  <c r="F240"/>
  <c r="F241"/>
  <c r="H84"/>
  <c r="G84"/>
  <c r="F84"/>
  <c r="H32"/>
  <c r="H31" s="1"/>
  <c r="F32"/>
  <c r="F31" s="1"/>
  <c r="G32"/>
  <c r="G31" s="1"/>
  <c r="H40"/>
  <c r="F228"/>
  <c r="G40"/>
  <c r="F205"/>
  <c r="F204" s="1"/>
  <c r="F219"/>
  <c r="F40"/>
  <c r="H219"/>
  <c r="G219"/>
  <c r="F239"/>
  <c r="G205"/>
  <c r="G204" s="1"/>
  <c r="H205"/>
  <c r="H204" s="1"/>
  <c r="F254"/>
  <c r="F135"/>
  <c r="G112"/>
  <c r="F112"/>
  <c r="H112"/>
  <c r="F247"/>
  <c r="F246" s="1"/>
  <c r="F245" s="1"/>
  <c r="G111"/>
  <c r="F111"/>
  <c r="H111"/>
  <c r="F238" l="1"/>
  <c r="G30"/>
  <c r="H30"/>
  <c r="F30"/>
  <c r="F244"/>
  <c r="F253"/>
  <c r="F251" s="1"/>
  <c r="F252"/>
  <c r="H24" l="1"/>
  <c r="H23" s="1"/>
  <c r="G24"/>
  <c r="G23" s="1"/>
  <c r="G190" l="1"/>
  <c r="G189" s="1"/>
  <c r="H190"/>
  <c r="H189" s="1"/>
  <c r="H188" s="1"/>
  <c r="F190"/>
  <c r="F189" s="1"/>
  <c r="F188" s="1"/>
  <c r="G203"/>
  <c r="G202" s="1"/>
  <c r="H203"/>
  <c r="H202" s="1"/>
  <c r="F183"/>
  <c r="F178" s="1"/>
  <c r="H75"/>
  <c r="H74" s="1"/>
  <c r="H73" s="1"/>
  <c r="H248"/>
  <c r="H247" s="1"/>
  <c r="H246" s="1"/>
  <c r="G248"/>
  <c r="G247" s="1"/>
  <c r="G246" s="1"/>
  <c r="H242"/>
  <c r="H241" s="1"/>
  <c r="G242"/>
  <c r="G241" s="1"/>
  <c r="F203"/>
  <c r="F202" s="1"/>
  <c r="H152"/>
  <c r="H151" s="1"/>
  <c r="G152"/>
  <c r="G151" s="1"/>
  <c r="F152"/>
  <c r="F151" s="1"/>
  <c r="H145"/>
  <c r="G145"/>
  <c r="F145"/>
  <c r="H107"/>
  <c r="H106" s="1"/>
  <c r="H105" s="1"/>
  <c r="G107"/>
  <c r="G106" s="1"/>
  <c r="G105" s="1"/>
  <c r="F107"/>
  <c r="F106" s="1"/>
  <c r="F105" s="1"/>
  <c r="H94"/>
  <c r="G94"/>
  <c r="G93" s="1"/>
  <c r="H83"/>
  <c r="H82" s="1"/>
  <c r="H81" s="1"/>
  <c r="H80" s="1"/>
  <c r="H79" s="1"/>
  <c r="G83"/>
  <c r="G82" s="1"/>
  <c r="G81" s="1"/>
  <c r="G80" s="1"/>
  <c r="G79" s="1"/>
  <c r="F83"/>
  <c r="F82" s="1"/>
  <c r="F81" s="1"/>
  <c r="F80" s="1"/>
  <c r="F79" s="1"/>
  <c r="G75"/>
  <c r="G74" s="1"/>
  <c r="G73" s="1"/>
  <c r="F75"/>
  <c r="F74" s="1"/>
  <c r="F73" s="1"/>
  <c r="H70"/>
  <c r="H69" s="1"/>
  <c r="H68" s="1"/>
  <c r="G70"/>
  <c r="G69" s="1"/>
  <c r="G68" s="1"/>
  <c r="F70"/>
  <c r="F69" s="1"/>
  <c r="F68" s="1"/>
  <c r="H65"/>
  <c r="H63" s="1"/>
  <c r="G65"/>
  <c r="G63" s="1"/>
  <c r="F66"/>
  <c r="F65" s="1"/>
  <c r="H49"/>
  <c r="H48" s="1"/>
  <c r="H47" s="1"/>
  <c r="H46" s="1"/>
  <c r="H45" s="1"/>
  <c r="G49"/>
  <c r="G48" s="1"/>
  <c r="G47" s="1"/>
  <c r="G46" s="1"/>
  <c r="G45" s="1"/>
  <c r="F49"/>
  <c r="F48" s="1"/>
  <c r="F47" s="1"/>
  <c r="F46" s="1"/>
  <c r="F45" s="1"/>
  <c r="H19"/>
  <c r="H18" s="1"/>
  <c r="H17" s="1"/>
  <c r="H16" s="1"/>
  <c r="G19"/>
  <c r="G18" s="1"/>
  <c r="G17" s="1"/>
  <c r="G16" s="1"/>
  <c r="F19"/>
  <c r="F18" s="1"/>
  <c r="F17" s="1"/>
  <c r="F16" s="1"/>
  <c r="H255" l="1"/>
  <c r="H254" s="1"/>
  <c r="G255"/>
  <c r="G254" s="1"/>
  <c r="G252" s="1"/>
  <c r="H142"/>
  <c r="H141" s="1"/>
  <c r="G142"/>
  <c r="G141" s="1"/>
  <c r="G140" s="1"/>
  <c r="G128" s="1"/>
  <c r="F142"/>
  <c r="F141" s="1"/>
  <c r="F140" s="1"/>
  <c r="F63"/>
  <c r="F62" s="1"/>
  <c r="F61" s="1"/>
  <c r="F64"/>
  <c r="G173"/>
  <c r="G172" s="1"/>
  <c r="G171" s="1"/>
  <c r="H173"/>
  <c r="H172" s="1"/>
  <c r="H171" s="1"/>
  <c r="F173"/>
  <c r="F172" s="1"/>
  <c r="F171" s="1"/>
  <c r="G240"/>
  <c r="G239"/>
  <c r="H240"/>
  <c r="H239"/>
  <c r="F166"/>
  <c r="H166"/>
  <c r="G166"/>
  <c r="H150"/>
  <c r="H148" s="1"/>
  <c r="H149"/>
  <c r="G150"/>
  <c r="G148" s="1"/>
  <c r="G149"/>
  <c r="F150"/>
  <c r="F148" s="1"/>
  <c r="F149"/>
  <c r="H54"/>
  <c r="G54"/>
  <c r="F54"/>
  <c r="G14"/>
  <c r="G15"/>
  <c r="F14"/>
  <c r="F15"/>
  <c r="H14"/>
  <c r="H15"/>
  <c r="H177"/>
  <c r="G183"/>
  <c r="G62"/>
  <c r="G61" s="1"/>
  <c r="F24"/>
  <c r="G188"/>
  <c r="G177" s="1"/>
  <c r="G187"/>
  <c r="H187"/>
  <c r="F187"/>
  <c r="F177" s="1"/>
  <c r="F176" s="1"/>
  <c r="H62"/>
  <c r="H61" s="1"/>
  <c r="H245"/>
  <c r="G245"/>
  <c r="G244" s="1"/>
  <c r="G92"/>
  <c r="G91" s="1"/>
  <c r="G90" s="1"/>
  <c r="F93"/>
  <c r="F92"/>
  <c r="F91" s="1"/>
  <c r="F90" s="1"/>
  <c r="H93"/>
  <c r="H92"/>
  <c r="H91" s="1"/>
  <c r="H90" s="1"/>
  <c r="G253" l="1"/>
  <c r="G251" s="1"/>
  <c r="H252"/>
  <c r="H253"/>
  <c r="H251" s="1"/>
  <c r="G238"/>
  <c r="H238"/>
  <c r="H176"/>
  <c r="G176"/>
  <c r="H156"/>
  <c r="H155" s="1"/>
  <c r="G127"/>
  <c r="G110" s="1"/>
  <c r="F128"/>
  <c r="F127" s="1"/>
  <c r="F110" s="1"/>
  <c r="H140"/>
  <c r="H128" s="1"/>
  <c r="H127" s="1"/>
  <c r="H110" s="1"/>
  <c r="F23"/>
  <c r="F22" s="1"/>
  <c r="F21" s="1"/>
  <c r="F13" s="1"/>
  <c r="H244"/>
  <c r="F156"/>
  <c r="F155" s="1"/>
  <c r="F147" s="1"/>
  <c r="G156"/>
  <c r="G155" s="1"/>
  <c r="H178"/>
  <c r="G178"/>
  <c r="G227"/>
  <c r="G226" s="1"/>
  <c r="G225" s="1"/>
  <c r="G22"/>
  <c r="H227"/>
  <c r="H226" s="1"/>
  <c r="H225" s="1"/>
  <c r="F227"/>
  <c r="F226" s="1"/>
  <c r="F225" s="1"/>
  <c r="H22"/>
  <c r="H147" l="1"/>
  <c r="F12"/>
  <c r="F261" s="1"/>
  <c r="G147"/>
  <c r="H21"/>
  <c r="H13" s="1"/>
  <c r="G21"/>
  <c r="G13" s="1"/>
  <c r="H12" l="1"/>
  <c r="H261" s="1"/>
  <c r="G12"/>
  <c r="G261" s="1"/>
</calcChain>
</file>

<file path=xl/sharedStrings.xml><?xml version="1.0" encoding="utf-8"?>
<sst xmlns="http://schemas.openxmlformats.org/spreadsheetml/2006/main" count="784" uniqueCount="274">
  <si>
    <t>Приложение 8</t>
  </si>
  <si>
    <t>УТВЕРЖДЕНО</t>
  </si>
  <si>
    <t>Решением Совета депутатов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</si>
  <si>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</si>
  <si>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</si>
  <si>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</si>
  <si>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</si>
  <si>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</si>
  <si>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</si>
  <si>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2025год</t>
  </si>
  <si>
    <t>2026год</t>
  </si>
  <si>
    <t>2027год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</si>
  <si>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</si>
  <si>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</si>
  <si>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</si>
  <si>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</si>
  <si>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</si>
  <si>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</si>
  <si>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</si>
  <si>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</si>
  <si>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</si>
  <si>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</si>
  <si>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</si>
  <si>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Исполнение функций органов местного самоуправления</t>
  </si>
  <si>
    <t>67 3 01 00150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</si>
  <si>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</si>
  <si>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</si>
  <si>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</si>
  <si>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</si>
  <si>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</si>
  <si>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</si>
  <si>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67 2 01 00150</t>
  </si>
  <si>
    <t>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</si>
  <si>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</si>
  <si>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</si>
  <si>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</si>
  <si>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</si>
  <si>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</si>
  <si>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67 3 01 40040</t>
  </si>
  <si>
    <t>Непрограммные расходы органов местного самоуправления</t>
  </si>
  <si>
    <t>68 0 00 00000</t>
  </si>
  <si>
    <t>0111</t>
  </si>
  <si>
    <t>68 9 01 10220</t>
  </si>
  <si>
    <t>800</t>
  </si>
  <si>
    <t>Другие общегосударственные вопросы</t>
  </si>
  <si>
    <t>0113</t>
  </si>
  <si>
    <t>04 0 00 00000</t>
  </si>
  <si>
    <t>Комплексы процессных мероприятий</t>
  </si>
  <si>
    <t>04 4 00 00000</t>
  </si>
  <si>
    <t>04 4 01 00000</t>
  </si>
  <si>
    <t>04 4 01 10040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</si>
  <si>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</si>
  <si>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</si>
  <si>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</si>
  <si>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</si>
  <si>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</si>
  <si>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</si>
  <si>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</si>
  <si>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</si>
  <si>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</si>
  <si>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68 9 01 51180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</si>
  <si>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</si>
  <si>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</si>
  <si>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</si>
  <si>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</si>
  <si>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03 4 00 00000</t>
  </si>
  <si>
    <t>03 4 01 10030</t>
  </si>
  <si>
    <t>0314</t>
  </si>
  <si>
    <t>07 0 00 00000</t>
  </si>
  <si>
    <t>07 4 00 00000</t>
  </si>
  <si>
    <t>07 4 01 00000</t>
  </si>
  <si>
    <t>07 4 01 10070</t>
  </si>
  <si>
    <t>НАЦИОНАЛЬНАЯ ЭКОНОМИКА</t>
  </si>
  <si>
    <t>0400</t>
  </si>
  <si>
    <t>Дорожное хозяйство (дорожные фонды)</t>
  </si>
  <si>
    <t>0409</t>
  </si>
  <si>
    <t>01 0 00 00000</t>
  </si>
  <si>
    <t>01 4 00 00000</t>
  </si>
  <si>
    <t>0503</t>
  </si>
  <si>
    <t>02 0 00 00000</t>
  </si>
  <si>
    <t>13 0 00 00000</t>
  </si>
  <si>
    <t>Другие вопросы в области национальной экономики</t>
  </si>
  <si>
    <t>0412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</si>
  <si>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</si>
  <si>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</si>
  <si>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</si>
  <si>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</si>
  <si>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</si>
  <si>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</si>
  <si>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</si>
  <si>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</si>
  <si>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</si>
  <si>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</si>
  <si>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Благоустройство</t>
  </si>
  <si>
    <t>02 4 00 00000</t>
  </si>
  <si>
    <t>02 4 01 00000</t>
  </si>
  <si>
    <t>05 0 00 00000</t>
  </si>
  <si>
    <t>06 0 00 00000</t>
  </si>
  <si>
    <t xml:space="preserve">Прочие мероприятия по благоустройству сельских поселений </t>
  </si>
  <si>
    <t>68 9 01 10170</t>
  </si>
  <si>
    <t>600</t>
  </si>
  <si>
    <t>КУЛЬТУРА,  КИНЕМАТОГРАФИЯ</t>
  </si>
  <si>
    <t>0800</t>
  </si>
  <si>
    <t xml:space="preserve">Культура </t>
  </si>
  <si>
    <t>0801</t>
  </si>
  <si>
    <t>08 0 00 00000</t>
  </si>
  <si>
    <t>08 4 01 00000</t>
  </si>
  <si>
    <t>08 4 01 00170</t>
  </si>
  <si>
    <t xml:space="preserve"> </t>
  </si>
  <si>
    <t>08 4 01 S0360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</si>
  <si>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</si>
  <si>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</si>
  <si>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</si>
  <si>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</si>
  <si>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</si>
  <si>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</si>
  <si>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300</t>
  </si>
  <si>
    <t>1004</t>
  </si>
  <si>
    <t>ФИЗИЧЕСКАЯ КУЛЬТУРА И СПОРТ</t>
  </si>
  <si>
    <t>1100</t>
  </si>
  <si>
    <t>Физическая культура</t>
  </si>
  <si>
    <t>1101</t>
  </si>
  <si>
    <t>68 9 01 00170</t>
  </si>
  <si>
    <t>Условно утвержденные расходы</t>
  </si>
  <si>
    <t>ВСЕГО РАСХОДОВ</t>
  </si>
  <si>
    <t>Распределение бюджетных ассигнований бюджета  Вындиноостровского сельского поселения по разделам и подразделам, целевым статьям (муниципальным программам направлениям деятельности),группам и подгруппам видов расходов классификации расходов на 2025 год и плановый 
Период 2026-2027 годов</t>
  </si>
  <si>
    <t>Осуществление первичного воинского учета органами местного самоуправления поселений, муниципальных и городских округов</t>
  </si>
  <si>
    <t>06 2 И4 00000</t>
  </si>
  <si>
    <t>06 2 И4 55550</t>
  </si>
  <si>
    <t>Комплекс процессных мероприятий  "Обучение муниципальных служащих администрации по вопросам противодействия коррупции"</t>
  </si>
  <si>
    <t>Мероприятия по созданию эффекктивной системы противодействия коррупции в Вындиноостроском сельском поселении</t>
  </si>
  <si>
    <t>Другие вопросы в области национальной безопасности и правоохранительной деятельности</t>
  </si>
  <si>
    <t>Комплекс процессных мероприятий "Информационно-пропагандистское противодействие терроризму и экстремизму"</t>
  </si>
  <si>
    <t>Мероприятия по усилению антитеррористической защищенности объектов социальной сферы</t>
  </si>
  <si>
    <t xml:space="preserve">Муниципальная программа "Обращение с твердыми коммунальными отходами на территории Вындиноостровского сельского поселения на 2025-2027 гг." </t>
  </si>
  <si>
    <t>05 7 01 00000</t>
  </si>
  <si>
    <t>05 7 01 S4310</t>
  </si>
  <si>
    <t>Региональные проекты</t>
  </si>
  <si>
    <t>06 2 00 00000</t>
  </si>
  <si>
    <t>Региональный проект "Формирование комфортной городской среды"</t>
  </si>
  <si>
    <t>Комплекс процессных мероприятий по развитию и поддержке малого и среднего предпринимательства органами местного самоуправления поселений, муниципальных и городских округов</t>
  </si>
  <si>
    <t xml:space="preserve">Комплекс процессных мероприятий "Предоставление муниципальным бюджетным учреждениям субсидий на выполнение муниципального задания и иные цели" </t>
  </si>
  <si>
    <t>Реализация мероприятий по обеспечению жильем молодых семей</t>
  </si>
  <si>
    <t>Администрация  Вындиноостровское сельское поселение</t>
  </si>
  <si>
    <t>Комплексы пррцессных мероприятий</t>
  </si>
  <si>
    <t>На повышение безопасности дорожного движения и содержание дорог в сезонные периоды.</t>
  </si>
  <si>
    <t>02 4 01 S5130</t>
  </si>
  <si>
    <t>01 4 03 9Д020</t>
  </si>
  <si>
    <t>16 7 01L4970</t>
  </si>
  <si>
    <t>16 7 01 00000</t>
  </si>
  <si>
    <t>16 7 00 00000</t>
  </si>
  <si>
    <t>16 0 00 00000</t>
  </si>
  <si>
    <t>17 0 00 00000</t>
  </si>
  <si>
    <t>13 4 01 00000</t>
  </si>
  <si>
    <t>01 4 03 00000</t>
  </si>
  <si>
    <t xml:space="preserve">Вындиноостровского сельского поселения </t>
  </si>
  <si>
    <t>На обслуживание местной системы оповещения на территории Волховского муниципального района</t>
  </si>
  <si>
    <t>Прочая закупка товаров, работ и услуг</t>
  </si>
  <si>
    <t>00 0 00 00000</t>
  </si>
  <si>
    <t>68 9 01 F0650</t>
  </si>
  <si>
    <t>Отраслевые проекты</t>
  </si>
  <si>
    <t>Отраслевой проект "Развитие и приведение в нормативное состояние автомобильных дорог общего пользования"</t>
  </si>
  <si>
    <t>На ремонт автомобильных дорог общего пользования местного значения</t>
  </si>
  <si>
    <t>01 7 03 SД140</t>
  </si>
  <si>
    <t>01 7 03 00000</t>
  </si>
  <si>
    <t>01 7 00 00000</t>
  </si>
  <si>
    <t>На реализацию областного закона от 16 февраля 2024 года № 10-оз "О содействии участию населения в осуществлении местного самоуправления в Ленинградской области</t>
  </si>
  <si>
    <t>Закупка товаров, работ и услуг в целях капитального ремонта государственного (муниципального) имущества</t>
  </si>
  <si>
    <t>09 7 01 00000</t>
  </si>
  <si>
    <t>09 7 00 00000</t>
  </si>
  <si>
    <t>09 0 00 00000</t>
  </si>
  <si>
    <t>На реализацию мероприятий по обеспечению устойчивого функционирования объектов теплоснабжения на территории Ленинградской области</t>
  </si>
  <si>
    <t>Отраслевой проект "Обеспечение надежности и качества снабжения населения и организаций Ленинградской области электрической и тепловой энергией"</t>
  </si>
  <si>
    <t>13 4 00 00000</t>
  </si>
  <si>
    <t>68 9 01 10250</t>
  </si>
  <si>
    <t>17 4 01 100281</t>
  </si>
  <si>
    <t>Оснащение мест (площадок) для накопления ТКО емкостями для накопления ТКО</t>
  </si>
  <si>
    <t>17 4 01 000000</t>
  </si>
  <si>
    <t>17 4 00 000000</t>
  </si>
  <si>
    <t>Муниципальные проекты</t>
  </si>
  <si>
    <t>18 0 00 00000</t>
  </si>
  <si>
    <t>18 5 00 00000</t>
  </si>
  <si>
    <t>На мероприятия по ликвидации мест несанкционированного размещения отходов и озеленение</t>
  </si>
  <si>
    <t>18 5 01 60560</t>
  </si>
  <si>
    <t>18 5 01 00000</t>
  </si>
  <si>
    <t>На поддержку развития общественной инфраструктуры муниципального значения</t>
  </si>
  <si>
    <t>19 4 01 S4840</t>
  </si>
  <si>
    <t>19 0 00 00000</t>
  </si>
  <si>
    <t>19 4 00 00000</t>
  </si>
  <si>
    <t>19 4 01 00000</t>
  </si>
  <si>
    <t>68 9 01 F0450</t>
  </si>
  <si>
    <t>На оплату электроэнергии за уличное освещение</t>
  </si>
  <si>
    <t>Закупка энергетических ресурсов</t>
  </si>
  <si>
    <t>Уплата прочих налогов, сборов</t>
  </si>
  <si>
    <t>ОБРАЗОВАНИЕ</t>
  </si>
  <si>
    <t>Молодежная политика</t>
  </si>
  <si>
    <t>0707</t>
  </si>
  <si>
    <t>08 4 00 00000</t>
  </si>
  <si>
    <t>Комплекс процессных мероприятий "Предоставление муниципальным бюджетным учреждениям субсидий на выполнение муниципального задания и иные цели"</t>
  </si>
  <si>
    <t>На мероприятия по профилактике асоциального поведения в молодежной среде</t>
  </si>
  <si>
    <t>08 4 01 60290</t>
  </si>
  <si>
    <t>На реализацию комплекса мероприятий по борьбе с борщевиком Сосновского на территориях муниципальных образований Ленинградской области</t>
  </si>
  <si>
    <t>Отраслевой проект "Благоустройство сельских территорий"</t>
  </si>
  <si>
    <t>05 5 02 F0550</t>
  </si>
  <si>
    <t>На проведение мероприятий по освобождению территрорий от засоренности борщевиком Сосновского муниципальных образований Волховского муниципального района механическим методом (покос)</t>
  </si>
  <si>
    <t>05 5 02 00000</t>
  </si>
  <si>
    <t>05 5 00 00000</t>
  </si>
  <si>
    <t>Муниципальный проект Волховского муниципального района "Ликвидация борщевика Сосновского на территории муниципальных образований Волховского муниципального района"</t>
  </si>
  <si>
    <t>08 4 01 F0480</t>
  </si>
  <si>
    <t>На разработку проектно-сметной документации, проведение обмерных работ и технического обследования зданий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</si>
  <si>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</si>
  <si>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Отраслевой проект "Улучшение жилищных условий и обеспечение жильем отдельных категорий граждан"</t>
  </si>
  <si>
    <t>Охрана семьи и детства</t>
  </si>
  <si>
    <t>68 9 01 60300</t>
  </si>
  <si>
    <t>На выплату зарплаты с начислениями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</si>
  <si>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</si>
  <si>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</si>
  <si>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</si>
  <si>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Исполнение полномочий по осуществлению полномочий в части внешнего муниципального финансового контроля Контрольно-счетным органом Волховского муниципального района</t>
  </si>
  <si>
    <t>Резервные фонды</t>
  </si>
  <si>
    <t>На подготовку и выполнения прочих работ по содержанию дорог местного значения в рамках непрограммных расходов</t>
  </si>
  <si>
    <t>Муниципальная программа "Противодействие коррупции в муниципальном образовании  Вындиноостровское  сельское поселение на 2023-2025 годы"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</si>
  <si>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</si>
  <si>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Другие обязательства органов местного самоуправления</t>
  </si>
  <si>
    <t>Муниципальная программа "Обеспечение первичных мер пожарной безопасности на территории Вындиноостровского сельского поселения на 2025-2027 гг."</t>
  </si>
  <si>
    <t>Комплекс процессных мероприятий "Пропашка минерализованными противопожарными полосами (ширина не менее 3м) населенных пунктов поселения".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</si>
  <si>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2024-2026 годы"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</si>
  <si>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2025-2027 г."</t>
  </si>
  <si>
    <t>Комплекс процессных  мероприятий на подготовку и выполнение прочих работ по содержанию дорог местного значения</t>
  </si>
  <si>
    <t>Муниципальная программа "О содействии участию населения в осуществлении местного самоуправления на территории Вындиноостровского сельского поселения Волховского муниципального района Ленинградской области на 2025 год"</t>
  </si>
  <si>
    <t>Комплекс процессных мероприятий "Содействие участию населения в осуществлении местного самоуправления"</t>
  </si>
  <si>
    <t>Муниципальная программа "Развитие  малого и среднего предпринимательства в Вындиноостровском сельском поселении на 2024-2026 годы"</t>
  </si>
  <si>
    <t>Муниципальная программа "Устойчивое функционирование объектов коммунального хозяйства и повышение энергоэффективности муниципального образования Вындиноостровское сельское поселение на 2024-2026 годы"</t>
  </si>
  <si>
    <t>Комплекс процессных мероприятий "Обустройство мест (площадок) накопления ТКО"</t>
  </si>
  <si>
    <t>Прочие мероприятия по начислению найма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</si>
  <si>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2024-2028 годы"</t>
  </si>
  <si>
    <t>05 7 00 00000</t>
  </si>
  <si>
    <t>Муниципальная программа "Формирование комфортной городской среды  на территории  МО Вындиноостровское сельское поселение на 2025-2030 годы"</t>
  </si>
  <si>
    <t>Реализация программ формирования современной городской среды</t>
  </si>
  <si>
    <t>Муниципальная программа "О проведении работ по благоустройству, озеленению и экологической безопасности населенных пунктов муниципального образования Вындиноостровское сельское поселение Волховского муниципального района Ленинградской области"</t>
  </si>
  <si>
    <t>Муниципальный проект Волховского муниципального района "Ликвидация мест несанкционированного размещения отходов и озеленение на территории муниципальных образований Волховского муниципального района"</t>
  </si>
  <si>
    <t>Муниципальная программа "О развитии общественной инфраструктуры на территории административного центра Вындиноостровского сельского поселения Волховского муниципального района Ленинградской области на 2025 год»</t>
  </si>
  <si>
    <t xml:space="preserve">Комплексы процессных мероприятий "Содействие участию населения в
осуществлении местного самоуправления" 
</t>
  </si>
  <si>
    <t>Муниципальная программа "Развитие культуры и спорта в  Вындиноостровском сельском поселении на 2025 год и плановый период 2026-2027 годы"</t>
  </si>
  <si>
    <t>Предоставление субсидий бюджетным, автономным учреждениям и иным некоммерческим организациям</t>
  </si>
  <si>
    <t>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</si>
  <si>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Муниципальная программа "Обеспечение качественным жильем граждан на территории муниципального образования Вындиноостровское сельское поселение"</t>
  </si>
  <si>
    <t>67 3 01 60300</t>
  </si>
  <si>
    <t>Мероприятия попроведению стройконтроля</t>
  </si>
  <si>
    <t>68 9 01 10290</t>
  </si>
  <si>
    <t>Мероприятия по проведению строительно-технической экспертизы и оценке помещений</t>
  </si>
  <si>
    <t>68 9 01 10140</t>
  </si>
  <si>
    <t>На подготовку и выполнение тушения лесных и торфяных пожаров</t>
  </si>
  <si>
    <t>03 4 01 60110</t>
  </si>
  <si>
    <t>03 4 01 00000</t>
  </si>
  <si>
    <t>03 0 00 00000</t>
  </si>
  <si>
    <t>Мероприятия по проведению строительно-технической экспертизы и оценке  для заключения договора аренды муниципального имущества в целях поддержки субектов малого и среднего предпринимательства</t>
  </si>
  <si>
    <t>13 4 01 10140</t>
  </si>
  <si>
    <t>Закупка товаров, работ и услуг для обеспечения государственных (муниципальных) нужд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</si>
  <si>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</si>
  <si>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Межбюджетные трансферты</t>
  </si>
  <si>
    <t>Иные межбюджетные ассигнования</t>
  </si>
  <si>
    <t>09 7 01 10160</t>
  </si>
  <si>
    <t>Предоставление субсидий бюджетным, автономным учреждениям и ным некоммерческим организациям</t>
  </si>
  <si>
    <t>Социальное обспечение и иные выплаты населению</t>
  </si>
  <si>
    <t>Уплата иных платежей</t>
  </si>
  <si>
    <t>Расходы за счёт резервного фонда администрации Волховского муниципального района</t>
  </si>
  <si>
    <t>0970160660</t>
  </si>
  <si>
    <t>09 7 01 7212М</t>
  </si>
  <si>
    <t>Расходы за счет резервного фонда Правительства Ленинградской области (за счет перераспределения средств в связи с нарушением сроков заключения соглашений с муниципальными образованиями)</t>
  </si>
  <si>
    <t>08 4 01 F0390</t>
  </si>
  <si>
    <t xml:space="preserve">От 16.10.2025 г №24 </t>
  </si>
  <si>
    <t>На проведение ремонтных работ учреждений культуры поселений Волховского муниципального района</t>
  </si>
  <si>
    <t>Субсидии бюджетным учреждениям на иные цели</t>
  </si>
</sst>
</file>

<file path=xl/styles.xml><?xml version="1.0" encoding="utf-8"?>
<styleSheet xmlns="http://schemas.openxmlformats.org/spreadsheetml/2006/main">
  <numFmts count="1">
    <numFmt numFmtId="164" formatCode="?"/>
  </numFmts>
  <fonts count="18">
    <font>
      <sz val="10"/>
      <name val="Arial"/>
      <family val="2"/>
      <charset val="204"/>
    </font>
    <font>
      <sz val="10"/>
      <name val="Times New Roman"/>
      <family val="1"/>
      <charset val="1"/>
    </font>
    <font>
      <sz val="9"/>
      <name val="Times New Roman"/>
      <family val="1"/>
      <charset val="1"/>
    </font>
    <font>
      <b/>
      <sz val="10"/>
      <name val="Times New Roman"/>
      <family val="1"/>
      <charset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3">
    <xf numFmtId="0" fontId="0" fillId="0" borderId="0"/>
    <xf numFmtId="0" fontId="5" fillId="0" borderId="0"/>
    <xf numFmtId="0" fontId="4" fillId="0" borderId="0"/>
  </cellStyleXfs>
  <cellXfs count="17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9" fillId="3" borderId="0" xfId="0" applyFont="1" applyFill="1" applyAlignment="1">
      <alignment vertical="center"/>
    </xf>
    <xf numFmtId="49" fontId="10" fillId="3" borderId="1" xfId="0" applyNumberFormat="1" applyFont="1" applyFill="1" applyBorder="1" applyAlignment="1">
      <alignment horizontal="left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2" fontId="10" fillId="3" borderId="1" xfId="0" applyNumberFormat="1" applyFont="1" applyFill="1" applyBorder="1" applyAlignment="1">
      <alignment horizontal="center"/>
    </xf>
    <xf numFmtId="49" fontId="13" fillId="3" borderId="1" xfId="0" applyNumberFormat="1" applyFont="1" applyFill="1" applyBorder="1" applyAlignment="1">
      <alignment horizontal="left" vertical="center"/>
    </xf>
    <xf numFmtId="49" fontId="11" fillId="3" borderId="1" xfId="0" applyNumberFormat="1" applyFont="1" applyFill="1" applyBorder="1" applyAlignment="1">
      <alignment horizontal="center" vertical="center" wrapText="1"/>
    </xf>
    <xf numFmtId="2" fontId="11" fillId="3" borderId="1" xfId="0" applyNumberFormat="1" applyFont="1" applyFill="1" applyBorder="1" applyAlignment="1">
      <alignment horizontal="center"/>
    </xf>
    <xf numFmtId="49" fontId="11" fillId="3" borderId="1" xfId="0" applyNumberFormat="1" applyFont="1" applyFill="1" applyBorder="1" applyAlignment="1">
      <alignment horizontal="center" wrapText="1"/>
    </xf>
    <xf numFmtId="2" fontId="12" fillId="3" borderId="11" xfId="0" applyNumberFormat="1" applyFont="1" applyFill="1" applyBorder="1" applyAlignment="1">
      <alignment horizontal="center"/>
    </xf>
    <xf numFmtId="49" fontId="11" fillId="3" borderId="1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/>
    </xf>
    <xf numFmtId="49" fontId="13" fillId="3" borderId="1" xfId="0" applyNumberFormat="1" applyFont="1" applyFill="1" applyBorder="1" applyAlignment="1">
      <alignment horizontal="left" vertical="center" wrapText="1"/>
    </xf>
    <xf numFmtId="49" fontId="13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left" vertical="center"/>
    </xf>
    <xf numFmtId="0" fontId="13" fillId="3" borderId="0" xfId="0" applyFont="1" applyFill="1" applyAlignment="1">
      <alignment vertical="center"/>
    </xf>
    <xf numFmtId="0" fontId="13" fillId="3" borderId="1" xfId="1" applyFont="1" applyFill="1" applyBorder="1" applyAlignment="1">
      <alignment horizontal="left" vertical="center" wrapText="1"/>
    </xf>
    <xf numFmtId="49" fontId="13" fillId="3" borderId="1" xfId="0" applyNumberFormat="1" applyFont="1" applyFill="1" applyBorder="1" applyAlignment="1">
      <alignment horizontal="center" wrapText="1"/>
    </xf>
    <xf numFmtId="2" fontId="11" fillId="3" borderId="11" xfId="0" applyNumberFormat="1" applyFont="1" applyFill="1" applyBorder="1" applyAlignment="1">
      <alignment horizontal="center"/>
    </xf>
    <xf numFmtId="0" fontId="12" fillId="3" borderId="11" xfId="1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 wrapText="1"/>
    </xf>
    <xf numFmtId="2" fontId="11" fillId="2" borderId="1" xfId="0" applyNumberFormat="1" applyFont="1" applyFill="1" applyBorder="1" applyAlignment="1">
      <alignment horizontal="center"/>
    </xf>
    <xf numFmtId="49" fontId="10" fillId="3" borderId="1" xfId="0" applyNumberFormat="1" applyFont="1" applyFill="1" applyBorder="1" applyAlignment="1">
      <alignment vertical="center" wrapText="1"/>
    </xf>
    <xf numFmtId="49" fontId="10" fillId="3" borderId="5" xfId="0" applyNumberFormat="1" applyFont="1" applyFill="1" applyBorder="1" applyAlignment="1">
      <alignment horizontal="center" wrapText="1"/>
    </xf>
    <xf numFmtId="2" fontId="13" fillId="3" borderId="1" xfId="0" applyNumberFormat="1" applyFont="1" applyFill="1" applyBorder="1" applyAlignment="1">
      <alignment horizontal="center"/>
    </xf>
    <xf numFmtId="0" fontId="13" fillId="3" borderId="11" xfId="0" applyFont="1" applyFill="1" applyBorder="1" applyAlignment="1">
      <alignment horizontal="left" vertical="center" wrapText="1"/>
    </xf>
    <xf numFmtId="49" fontId="11" fillId="3" borderId="11" xfId="0" applyNumberFormat="1" applyFont="1" applyFill="1" applyBorder="1" applyAlignment="1">
      <alignment horizontal="center" wrapText="1"/>
    </xf>
    <xf numFmtId="2" fontId="13" fillId="3" borderId="11" xfId="0" applyNumberFormat="1" applyFont="1" applyFill="1" applyBorder="1" applyAlignment="1">
      <alignment horizontal="center"/>
    </xf>
    <xf numFmtId="49" fontId="10" fillId="3" borderId="1" xfId="0" applyNumberFormat="1" applyFont="1" applyFill="1" applyBorder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49" fontId="10" fillId="3" borderId="4" xfId="0" applyNumberFormat="1" applyFont="1" applyFill="1" applyBorder="1" applyAlignment="1">
      <alignment horizontal="center" wrapText="1"/>
    </xf>
    <xf numFmtId="4" fontId="11" fillId="3" borderId="1" xfId="0" applyNumberFormat="1" applyFont="1" applyFill="1" applyBorder="1" applyAlignment="1">
      <alignment horizontal="center"/>
    </xf>
    <xf numFmtId="4" fontId="1" fillId="0" borderId="0" xfId="0" applyNumberFormat="1" applyFont="1" applyAlignment="1">
      <alignment horizontal="center"/>
    </xf>
    <xf numFmtId="0" fontId="13" fillId="3" borderId="11" xfId="1" applyFont="1" applyFill="1" applyBorder="1" applyAlignment="1">
      <alignment horizontal="left" vertical="center" wrapText="1"/>
    </xf>
    <xf numFmtId="49" fontId="13" fillId="3" borderId="11" xfId="0" applyNumberFormat="1" applyFont="1" applyFill="1" applyBorder="1" applyAlignment="1">
      <alignment horizontal="center" vertical="center" wrapText="1"/>
    </xf>
    <xf numFmtId="49" fontId="13" fillId="3" borderId="11" xfId="0" applyNumberFormat="1" applyFont="1" applyFill="1" applyBorder="1" applyAlignment="1">
      <alignment horizontal="center" wrapText="1"/>
    </xf>
    <xf numFmtId="49" fontId="12" fillId="3" borderId="11" xfId="0" applyNumberFormat="1" applyFont="1" applyFill="1" applyBorder="1" applyAlignment="1">
      <alignment horizontal="center" wrapText="1"/>
    </xf>
    <xf numFmtId="49" fontId="10" fillId="3" borderId="11" xfId="0" applyNumberFormat="1" applyFont="1" applyFill="1" applyBorder="1" applyAlignment="1">
      <alignment horizontal="left" wrapText="1"/>
    </xf>
    <xf numFmtId="49" fontId="12" fillId="3" borderId="11" xfId="0" applyNumberFormat="1" applyFont="1" applyFill="1" applyBorder="1" applyAlignment="1">
      <alignment horizontal="left" wrapText="1"/>
    </xf>
    <xf numFmtId="2" fontId="11" fillId="2" borderId="11" xfId="0" applyNumberFormat="1" applyFont="1" applyFill="1" applyBorder="1" applyAlignment="1">
      <alignment horizontal="center"/>
    </xf>
    <xf numFmtId="0" fontId="13" fillId="3" borderId="11" xfId="0" applyFont="1" applyFill="1" applyBorder="1" applyAlignment="1">
      <alignment horizontal="center"/>
    </xf>
    <xf numFmtId="49" fontId="10" fillId="3" borderId="11" xfId="0" applyNumberFormat="1" applyFont="1" applyFill="1" applyBorder="1" applyAlignment="1">
      <alignment horizontal="left" vertical="center"/>
    </xf>
    <xf numFmtId="49" fontId="10" fillId="3" borderId="11" xfId="0" applyNumberFormat="1" applyFont="1" applyFill="1" applyBorder="1" applyAlignment="1">
      <alignment horizontal="center" vertical="center" wrapText="1"/>
    </xf>
    <xf numFmtId="49" fontId="10" fillId="3" borderId="11" xfId="0" applyNumberFormat="1" applyFont="1" applyFill="1" applyBorder="1" applyAlignment="1">
      <alignment horizontal="left" vertical="center" wrapText="1"/>
    </xf>
    <xf numFmtId="49" fontId="12" fillId="3" borderId="4" xfId="0" applyNumberFormat="1" applyFont="1" applyFill="1" applyBorder="1" applyAlignment="1">
      <alignment horizontal="center" wrapText="1"/>
    </xf>
    <xf numFmtId="0" fontId="13" fillId="3" borderId="1" xfId="0" applyFont="1" applyFill="1" applyBorder="1" applyAlignment="1">
      <alignment horizontal="left" vertical="top" wrapText="1"/>
    </xf>
    <xf numFmtId="0" fontId="13" fillId="3" borderId="11" xfId="0" applyFont="1" applyFill="1" applyBorder="1" applyAlignment="1">
      <alignment vertical="top" wrapText="1"/>
    </xf>
    <xf numFmtId="0" fontId="13" fillId="3" borderId="11" xfId="0" applyFont="1" applyFill="1" applyBorder="1" applyAlignment="1">
      <alignment wrapText="1"/>
    </xf>
    <xf numFmtId="0" fontId="12" fillId="3" borderId="11" xfId="0" applyFont="1" applyFill="1" applyBorder="1" applyAlignment="1">
      <alignment vertical="top" wrapText="1"/>
    </xf>
    <xf numFmtId="0" fontId="13" fillId="3" borderId="11" xfId="0" applyFont="1" applyFill="1" applyBorder="1"/>
    <xf numFmtId="0" fontId="13" fillId="3" borderId="0" xfId="0" applyFont="1" applyFill="1"/>
    <xf numFmtId="0" fontId="13" fillId="3" borderId="11" xfId="0" applyFont="1" applyFill="1" applyBorder="1" applyAlignment="1">
      <alignment horizontal="center" vertical="center"/>
    </xf>
    <xf numFmtId="0" fontId="12" fillId="3" borderId="11" xfId="0" applyFont="1" applyFill="1" applyBorder="1"/>
    <xf numFmtId="0" fontId="12" fillId="3" borderId="11" xfId="0" applyFont="1" applyFill="1" applyBorder="1" applyAlignment="1">
      <alignment horizontal="center"/>
    </xf>
    <xf numFmtId="0" fontId="12" fillId="3" borderId="0" xfId="0" applyFont="1" applyFill="1"/>
    <xf numFmtId="4" fontId="13" fillId="3" borderId="1" xfId="0" applyNumberFormat="1" applyFont="1" applyFill="1" applyBorder="1" applyAlignment="1">
      <alignment horizontal="center"/>
    </xf>
    <xf numFmtId="4" fontId="13" fillId="3" borderId="11" xfId="0" applyNumberFormat="1" applyFont="1" applyFill="1" applyBorder="1" applyAlignment="1">
      <alignment horizontal="center"/>
    </xf>
    <xf numFmtId="0" fontId="13" fillId="3" borderId="12" xfId="0" applyFont="1" applyFill="1" applyBorder="1" applyAlignment="1">
      <alignment horizontal="left" vertical="center" wrapText="1"/>
    </xf>
    <xf numFmtId="49" fontId="10" fillId="3" borderId="11" xfId="0" applyNumberFormat="1" applyFont="1" applyFill="1" applyBorder="1" applyAlignment="1">
      <alignment horizontal="center" wrapText="1"/>
    </xf>
    <xf numFmtId="4" fontId="12" fillId="3" borderId="11" xfId="0" applyNumberFormat="1" applyFont="1" applyFill="1" applyBorder="1" applyAlignment="1">
      <alignment horizontal="center"/>
    </xf>
    <xf numFmtId="0" fontId="13" fillId="3" borderId="1" xfId="0" applyFont="1" applyFill="1" applyBorder="1" applyAlignment="1">
      <alignment vertical="top" wrapText="1"/>
    </xf>
    <xf numFmtId="0" fontId="12" fillId="3" borderId="1" xfId="0" applyFont="1" applyFill="1" applyBorder="1" applyAlignment="1">
      <alignment vertical="top" wrapText="1"/>
    </xf>
    <xf numFmtId="49" fontId="13" fillId="3" borderId="3" xfId="0" applyNumberFormat="1" applyFont="1" applyFill="1" applyBorder="1" applyAlignment="1" applyProtection="1">
      <alignment horizontal="left" vertical="center" wrapText="1"/>
    </xf>
    <xf numFmtId="2" fontId="11" fillId="3" borderId="5" xfId="0" applyNumberFormat="1" applyFont="1" applyFill="1" applyBorder="1" applyAlignment="1">
      <alignment horizontal="center"/>
    </xf>
    <xf numFmtId="49" fontId="13" fillId="3" borderId="10" xfId="0" applyNumberFormat="1" applyFont="1" applyFill="1" applyBorder="1" applyAlignment="1" applyProtection="1">
      <alignment horizontal="left" vertical="center" wrapText="1"/>
    </xf>
    <xf numFmtId="0" fontId="1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49" fontId="11" fillId="3" borderId="1" xfId="0" applyNumberFormat="1" applyFont="1" applyFill="1" applyBorder="1" applyAlignment="1">
      <alignment horizontal="left" vertical="center" wrapText="1"/>
    </xf>
    <xf numFmtId="49" fontId="13" fillId="3" borderId="11" xfId="0" applyNumberFormat="1" applyFont="1" applyFill="1" applyBorder="1" applyAlignment="1">
      <alignment horizontal="left" vertical="center" wrapText="1"/>
    </xf>
    <xf numFmtId="49" fontId="13" fillId="3" borderId="1" xfId="2" applyNumberFormat="1" applyFont="1" applyFill="1" applyBorder="1" applyAlignment="1">
      <alignment horizontal="left" vertical="top" wrapText="1"/>
    </xf>
    <xf numFmtId="49" fontId="13" fillId="3" borderId="2" xfId="2" applyNumberFormat="1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vertical="center"/>
    </xf>
    <xf numFmtId="49" fontId="13" fillId="3" borderId="13" xfId="0" applyNumberFormat="1" applyFont="1" applyFill="1" applyBorder="1" applyAlignment="1" applyProtection="1">
      <alignment horizontal="left" vertical="center" wrapText="1"/>
    </xf>
    <xf numFmtId="49" fontId="13" fillId="3" borderId="10" xfId="0" applyNumberFormat="1" applyFont="1" applyFill="1" applyBorder="1" applyAlignment="1" applyProtection="1">
      <alignment horizontal="left" vertical="top" wrapText="1"/>
    </xf>
    <xf numFmtId="0" fontId="13" fillId="3" borderId="0" xfId="0" applyFont="1" applyFill="1" applyAlignment="1">
      <alignment vertical="top" wrapText="1"/>
    </xf>
    <xf numFmtId="0" fontId="13" fillId="3" borderId="11" xfId="0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vertical="center" wrapText="1"/>
    </xf>
    <xf numFmtId="0" fontId="13" fillId="3" borderId="0" xfId="0" applyFont="1" applyFill="1" applyAlignment="1">
      <alignment wrapText="1"/>
    </xf>
    <xf numFmtId="0" fontId="13" fillId="3" borderId="11" xfId="1" applyFont="1" applyFill="1" applyBorder="1" applyAlignment="1">
      <alignment horizontal="left" vertical="top" wrapText="1"/>
    </xf>
    <xf numFmtId="164" fontId="10" fillId="3" borderId="1" xfId="0" applyNumberFormat="1" applyFont="1" applyFill="1" applyBorder="1" applyAlignment="1">
      <alignment horizontal="left" vertical="center"/>
    </xf>
    <xf numFmtId="164" fontId="13" fillId="3" borderId="1" xfId="0" applyNumberFormat="1" applyFont="1" applyFill="1" applyBorder="1" applyAlignment="1">
      <alignment horizontal="left" vertical="center" wrapText="1"/>
    </xf>
    <xf numFmtId="0" fontId="13" fillId="3" borderId="11" xfId="0" applyFont="1" applyFill="1" applyBorder="1" applyAlignment="1">
      <alignment horizontal="left" wrapText="1"/>
    </xf>
    <xf numFmtId="164" fontId="13" fillId="3" borderId="1" xfId="0" applyNumberFormat="1" applyFont="1" applyFill="1" applyBorder="1" applyAlignment="1">
      <alignment horizontal="left" vertical="center"/>
    </xf>
    <xf numFmtId="0" fontId="12" fillId="3" borderId="1" xfId="1" applyFont="1" applyFill="1" applyBorder="1" applyAlignment="1">
      <alignment horizontal="left" vertical="center"/>
    </xf>
    <xf numFmtId="0" fontId="13" fillId="3" borderId="15" xfId="0" applyFont="1" applyFill="1" applyBorder="1" applyAlignment="1">
      <alignment horizontal="left" vertical="center" wrapText="1"/>
    </xf>
    <xf numFmtId="49" fontId="12" fillId="3" borderId="1" xfId="0" applyNumberFormat="1" applyFont="1" applyFill="1" applyBorder="1" applyAlignment="1">
      <alignment horizontal="center" wrapText="1"/>
    </xf>
    <xf numFmtId="2" fontId="12" fillId="3" borderId="1" xfId="0" applyNumberFormat="1" applyFont="1" applyFill="1" applyBorder="1" applyAlignment="1" applyProtection="1">
      <alignment horizontal="center"/>
    </xf>
    <xf numFmtId="164" fontId="13" fillId="3" borderId="11" xfId="0" applyNumberFormat="1" applyFont="1" applyFill="1" applyBorder="1" applyAlignment="1" applyProtection="1">
      <alignment horizontal="left" vertical="top" wrapText="1"/>
    </xf>
    <xf numFmtId="49" fontId="13" fillId="3" borderId="11" xfId="0" applyNumberFormat="1" applyFont="1" applyFill="1" applyBorder="1" applyAlignment="1">
      <alignment horizontal="center"/>
    </xf>
    <xf numFmtId="49" fontId="12" fillId="3" borderId="11" xfId="0" applyNumberFormat="1" applyFont="1" applyFill="1" applyBorder="1" applyAlignment="1">
      <alignment horizontal="center"/>
    </xf>
    <xf numFmtId="49" fontId="13" fillId="3" borderId="10" xfId="0" applyNumberFormat="1" applyFont="1" applyFill="1" applyBorder="1" applyAlignment="1" applyProtection="1">
      <alignment horizontal="center" wrapText="1"/>
    </xf>
    <xf numFmtId="49" fontId="13" fillId="3" borderId="10" xfId="0" applyNumberFormat="1" applyFont="1" applyFill="1" applyBorder="1" applyAlignment="1" applyProtection="1">
      <alignment horizontal="center" vertical="center" wrapText="1"/>
    </xf>
    <xf numFmtId="4" fontId="1" fillId="3" borderId="11" xfId="0" applyNumberFormat="1" applyFont="1" applyFill="1" applyBorder="1" applyAlignment="1">
      <alignment horizontal="center"/>
    </xf>
    <xf numFmtId="0" fontId="14" fillId="3" borderId="1" xfId="0" applyFont="1" applyFill="1" applyBorder="1"/>
    <xf numFmtId="49" fontId="13" fillId="3" borderId="1" xfId="0" applyNumberFormat="1" applyFont="1" applyFill="1" applyBorder="1" applyAlignment="1">
      <alignment horizontal="center"/>
    </xf>
    <xf numFmtId="0" fontId="14" fillId="3" borderId="0" xfId="0" applyFont="1" applyFill="1"/>
    <xf numFmtId="2" fontId="12" fillId="3" borderId="11" xfId="0" applyNumberFormat="1" applyFont="1" applyFill="1" applyBorder="1" applyAlignment="1" applyProtection="1">
      <alignment horizontal="center"/>
    </xf>
    <xf numFmtId="4" fontId="10" fillId="3" borderId="1" xfId="0" applyNumberFormat="1" applyFont="1" applyFill="1" applyBorder="1" applyAlignment="1">
      <alignment horizontal="center"/>
    </xf>
    <xf numFmtId="49" fontId="13" fillId="3" borderId="11" xfId="0" applyNumberFormat="1" applyFont="1" applyFill="1" applyBorder="1" applyAlignment="1">
      <alignment horizontal="center" vertical="center"/>
    </xf>
    <xf numFmtId="49" fontId="13" fillId="3" borderId="1" xfId="2" applyNumberFormat="1" applyFont="1" applyFill="1" applyBorder="1" applyAlignment="1">
      <alignment horizontal="justify" vertical="center"/>
    </xf>
    <xf numFmtId="2" fontId="11" fillId="3" borderId="9" xfId="0" applyNumberFormat="1" applyFont="1" applyFill="1" applyBorder="1" applyAlignment="1">
      <alignment horizontal="center"/>
    </xf>
    <xf numFmtId="0" fontId="1" fillId="3" borderId="0" xfId="0" applyFont="1" applyFill="1" applyAlignment="1"/>
    <xf numFmtId="49" fontId="10" fillId="3" borderId="11" xfId="0" applyNumberFormat="1" applyFont="1" applyFill="1" applyBorder="1" applyAlignment="1">
      <alignment horizontal="left" vertical="top" wrapText="1"/>
    </xf>
    <xf numFmtId="164" fontId="13" fillId="3" borderId="13" xfId="0" applyNumberFormat="1" applyFont="1" applyFill="1" applyBorder="1" applyAlignment="1" applyProtection="1">
      <alignment horizontal="left" vertical="center" wrapText="1"/>
    </xf>
    <xf numFmtId="49" fontId="12" fillId="3" borderId="11" xfId="0" applyNumberFormat="1" applyFont="1" applyFill="1" applyBorder="1" applyAlignment="1" applyProtection="1">
      <alignment horizontal="left" vertical="center" wrapText="1"/>
    </xf>
    <xf numFmtId="49" fontId="13" fillId="3" borderId="6" xfId="0" applyNumberFormat="1" applyFont="1" applyFill="1" applyBorder="1" applyAlignment="1">
      <alignment horizontal="center" vertical="center" wrapText="1"/>
    </xf>
    <xf numFmtId="0" fontId="0" fillId="3" borderId="11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 wrapText="1"/>
    </xf>
    <xf numFmtId="49" fontId="13" fillId="3" borderId="6" xfId="0" applyNumberFormat="1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49" fontId="13" fillId="3" borderId="11" xfId="0" applyNumberFormat="1" applyFont="1" applyFill="1" applyBorder="1" applyAlignment="1">
      <alignment horizontal="center" vertical="top" wrapText="1"/>
    </xf>
    <xf numFmtId="0" fontId="9" fillId="3" borderId="0" xfId="0" applyFont="1" applyFill="1" applyAlignment="1">
      <alignment vertical="top"/>
    </xf>
    <xf numFmtId="0" fontId="8" fillId="3" borderId="0" xfId="0" applyFont="1" applyFill="1" applyAlignment="1">
      <alignment vertical="center"/>
    </xf>
    <xf numFmtId="0" fontId="15" fillId="3" borderId="11" xfId="0" applyFont="1" applyFill="1" applyBorder="1" applyAlignment="1">
      <alignment vertical="top" wrapText="1"/>
    </xf>
    <xf numFmtId="49" fontId="13" fillId="3" borderId="1" xfId="0" applyNumberFormat="1" applyFont="1" applyFill="1" applyBorder="1" applyAlignment="1">
      <alignment horizontal="center" vertical="center"/>
    </xf>
    <xf numFmtId="49" fontId="12" fillId="3" borderId="16" xfId="0" applyNumberFormat="1" applyFont="1" applyFill="1" applyBorder="1" applyAlignment="1" applyProtection="1">
      <alignment horizontal="center" wrapText="1"/>
    </xf>
    <xf numFmtId="0" fontId="13" fillId="3" borderId="11" xfId="0" applyFont="1" applyFill="1" applyBorder="1" applyAlignment="1"/>
    <xf numFmtId="49" fontId="13" fillId="3" borderId="11" xfId="0" applyNumberFormat="1" applyFont="1" applyFill="1" applyBorder="1" applyAlignment="1" applyProtection="1">
      <alignment horizontal="left" vertical="center" wrapText="1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/>
    </xf>
    <xf numFmtId="49" fontId="6" fillId="3" borderId="1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/>
    </xf>
    <xf numFmtId="49" fontId="7" fillId="3" borderId="1" xfId="0" applyNumberFormat="1" applyFont="1" applyFill="1" applyBorder="1" applyAlignment="1">
      <alignment horizontal="center"/>
    </xf>
    <xf numFmtId="0" fontId="8" fillId="3" borderId="0" xfId="0" applyFont="1" applyFill="1" applyAlignment="1"/>
    <xf numFmtId="49" fontId="13" fillId="3" borderId="14" xfId="0" applyNumberFormat="1" applyFont="1" applyFill="1" applyBorder="1" applyAlignment="1" applyProtection="1">
      <alignment horizontal="left" vertical="center" wrapText="1"/>
    </xf>
    <xf numFmtId="49" fontId="16" fillId="3" borderId="13" xfId="0" applyNumberFormat="1" applyFont="1" applyFill="1" applyBorder="1" applyAlignment="1" applyProtection="1">
      <alignment horizontal="left" vertical="center" wrapText="1"/>
    </xf>
    <xf numFmtId="49" fontId="16" fillId="3" borderId="10" xfId="0" applyNumberFormat="1" applyFont="1" applyFill="1" applyBorder="1" applyAlignment="1" applyProtection="1">
      <alignment horizontal="center" wrapText="1"/>
    </xf>
    <xf numFmtId="49" fontId="17" fillId="3" borderId="16" xfId="0" applyNumberFormat="1" applyFont="1" applyFill="1" applyBorder="1" applyAlignment="1" applyProtection="1">
      <alignment horizontal="left" vertical="center" wrapText="1"/>
    </xf>
    <xf numFmtId="49" fontId="17" fillId="3" borderId="16" xfId="0" applyNumberFormat="1" applyFont="1" applyFill="1" applyBorder="1" applyAlignment="1" applyProtection="1">
      <alignment horizontal="center" wrapText="1"/>
    </xf>
    <xf numFmtId="49" fontId="10" fillId="3" borderId="7" xfId="0" applyNumberFormat="1" applyFont="1" applyFill="1" applyBorder="1" applyAlignment="1">
      <alignment horizont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/>
    </xf>
    <xf numFmtId="4" fontId="1" fillId="3" borderId="0" xfId="0" applyNumberFormat="1" applyFont="1" applyFill="1" applyAlignment="1">
      <alignment horizontal="center"/>
    </xf>
    <xf numFmtId="49" fontId="13" fillId="3" borderId="11" xfId="0" applyNumberFormat="1" applyFont="1" applyFill="1" applyBorder="1" applyAlignment="1">
      <alignment horizontal="left" wrapText="1"/>
    </xf>
    <xf numFmtId="0" fontId="9" fillId="3" borderId="0" xfId="0" applyFont="1" applyFill="1" applyAlignment="1"/>
    <xf numFmtId="49" fontId="16" fillId="0" borderId="13" xfId="0" applyNumberFormat="1" applyFont="1" applyFill="1" applyBorder="1" applyAlignment="1" applyProtection="1">
      <alignment horizontal="left" vertical="center" wrapText="1"/>
    </xf>
    <xf numFmtId="49" fontId="13" fillId="0" borderId="11" xfId="0" applyNumberFormat="1" applyFont="1" applyFill="1" applyBorder="1" applyAlignment="1" applyProtection="1">
      <alignment horizontal="left" vertical="center" wrapText="1"/>
    </xf>
    <xf numFmtId="2" fontId="13" fillId="3" borderId="11" xfId="0" applyNumberFormat="1" applyFont="1" applyFill="1" applyBorder="1"/>
    <xf numFmtId="0" fontId="15" fillId="3" borderId="11" xfId="0" applyFont="1" applyFill="1" applyBorder="1" applyAlignment="1">
      <alignment wrapText="1"/>
    </xf>
    <xf numFmtId="2" fontId="12" fillId="3" borderId="0" xfId="0" applyNumberFormat="1" applyFont="1" applyFill="1" applyBorder="1" applyAlignment="1">
      <alignment horizontal="center"/>
    </xf>
    <xf numFmtId="0" fontId="12" fillId="3" borderId="1" xfId="0" applyFont="1" applyFill="1" applyBorder="1"/>
    <xf numFmtId="49" fontId="12" fillId="3" borderId="1" xfId="0" applyNumberFormat="1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2" fontId="12" fillId="3" borderId="9" xfId="0" applyNumberFormat="1" applyFont="1" applyFill="1" applyBorder="1" applyAlignment="1">
      <alignment horizontal="center"/>
    </xf>
    <xf numFmtId="49" fontId="12" fillId="3" borderId="11" xfId="0" applyNumberFormat="1" applyFont="1" applyFill="1" applyBorder="1" applyAlignment="1">
      <alignment horizontal="center" vertical="center" wrapText="1"/>
    </xf>
    <xf numFmtId="4" fontId="12" fillId="3" borderId="11" xfId="0" applyNumberFormat="1" applyFont="1" applyFill="1" applyBorder="1" applyAlignment="1" applyProtection="1">
      <alignment horizontal="center"/>
    </xf>
    <xf numFmtId="0" fontId="12" fillId="3" borderId="11" xfId="0" applyFont="1" applyFill="1" applyBorder="1" applyAlignment="1"/>
    <xf numFmtId="4" fontId="12" fillId="3" borderId="1" xfId="0" applyNumberFormat="1" applyFont="1" applyFill="1" applyBorder="1" applyAlignment="1">
      <alignment horizontal="center"/>
    </xf>
    <xf numFmtId="49" fontId="12" fillId="3" borderId="10" xfId="0" applyNumberFormat="1" applyFont="1" applyFill="1" applyBorder="1" applyAlignment="1" applyProtection="1">
      <alignment horizontal="center" wrapText="1"/>
    </xf>
    <xf numFmtId="0" fontId="14" fillId="3" borderId="11" xfId="0" applyFont="1" applyFill="1" applyBorder="1"/>
    <xf numFmtId="49" fontId="12" fillId="3" borderId="1" xfId="0" applyNumberFormat="1" applyFont="1" applyFill="1" applyBorder="1" applyAlignment="1">
      <alignment horizontal="left" vertical="center" wrapText="1"/>
    </xf>
    <xf numFmtId="2" fontId="12" fillId="2" borderId="1" xfId="0" applyNumberFormat="1" applyFont="1" applyFill="1" applyBorder="1" applyAlignment="1">
      <alignment horizontal="center"/>
    </xf>
    <xf numFmtId="2" fontId="12" fillId="3" borderId="5" xfId="0" applyNumberFormat="1" applyFont="1" applyFill="1" applyBorder="1" applyAlignment="1">
      <alignment horizontal="center"/>
    </xf>
    <xf numFmtId="49" fontId="12" fillId="0" borderId="11" xfId="0" applyNumberFormat="1" applyFont="1" applyFill="1" applyBorder="1" applyAlignment="1" applyProtection="1">
      <alignment horizontal="left" vertical="center" wrapText="1"/>
    </xf>
    <xf numFmtId="2" fontId="12" fillId="3" borderId="11" xfId="0" applyNumberFormat="1" applyFont="1" applyFill="1" applyBorder="1"/>
    <xf numFmtId="4" fontId="2" fillId="0" borderId="0" xfId="0" applyNumberFormat="1" applyFont="1" applyAlignment="1">
      <alignment horizontal="right"/>
    </xf>
    <xf numFmtId="0" fontId="6" fillId="0" borderId="0" xfId="0" applyFont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wrapText="1"/>
    </xf>
    <xf numFmtId="4" fontId="6" fillId="3" borderId="1" xfId="0" applyNumberFormat="1" applyFont="1" applyFill="1" applyBorder="1" applyAlignment="1">
      <alignment horizontal="center" wrapText="1"/>
    </xf>
    <xf numFmtId="4" fontId="6" fillId="3" borderId="8" xfId="0" applyNumberFormat="1" applyFont="1" applyFill="1" applyBorder="1" applyAlignment="1">
      <alignment horizontal="center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2"/>
  <sheetViews>
    <sheetView tabSelected="1" zoomScale="70" zoomScaleNormal="70" zoomScalePageLayoutView="106" workbookViewId="0">
      <selection activeCell="M13" sqref="M13"/>
    </sheetView>
  </sheetViews>
  <sheetFormatPr defaultColWidth="11.88671875" defaultRowHeight="13.2"/>
  <cols>
    <col min="1" max="1" width="44.6640625" style="72" customWidth="1"/>
    <col min="2" max="2" width="4.5546875" style="1" customWidth="1"/>
    <col min="3" max="3" width="6" style="35" customWidth="1"/>
    <col min="4" max="4" width="16.21875" style="35" customWidth="1"/>
    <col min="5" max="5" width="4.5546875" style="35" customWidth="1"/>
    <col min="6" max="6" width="13.77734375" style="39" customWidth="1"/>
    <col min="7" max="7" width="13.6640625" style="39" customWidth="1"/>
    <col min="8" max="8" width="13.33203125" style="39" customWidth="1"/>
    <col min="9" max="16384" width="11.88671875" style="2"/>
  </cols>
  <sheetData>
    <row r="1" spans="1:8">
      <c r="D1" s="36"/>
      <c r="E1" s="36"/>
      <c r="F1" s="164" t="s">
        <v>0</v>
      </c>
      <c r="G1" s="164"/>
      <c r="H1" s="164"/>
    </row>
    <row r="2" spans="1:8">
      <c r="D2" s="36"/>
      <c r="E2" s="36"/>
      <c r="F2" s="164" t="s">
        <v>1</v>
      </c>
      <c r="G2" s="164"/>
      <c r="H2" s="164"/>
    </row>
    <row r="3" spans="1:8">
      <c r="D3" s="36"/>
      <c r="E3" s="36"/>
      <c r="F3" s="164" t="s">
        <v>2</v>
      </c>
      <c r="G3" s="164"/>
      <c r="H3" s="164"/>
    </row>
    <row r="4" spans="1:8">
      <c r="D4" s="36"/>
      <c r="E4" s="36"/>
      <c r="F4" s="164" t="s">
        <v>155</v>
      </c>
      <c r="G4" s="164"/>
      <c r="H4" s="164"/>
    </row>
    <row r="5" spans="1:8">
      <c r="D5" s="36"/>
      <c r="E5" s="36"/>
      <c r="F5" s="164" t="s">
        <v>271</v>
      </c>
      <c r="G5" s="164"/>
      <c r="H5" s="164"/>
    </row>
    <row r="6" spans="1:8" ht="51" customHeight="1">
      <c r="A6" s="165" t="s">
        <v>125</v>
      </c>
      <c r="B6" s="165"/>
      <c r="C6" s="165"/>
      <c r="D6" s="165"/>
      <c r="E6" s="165"/>
      <c r="F6" s="165"/>
      <c r="G6" s="165"/>
      <c r="H6" s="165"/>
    </row>
    <row r="7" spans="1:8" s="4" customFormat="1" ht="17.399999999999999">
      <c r="A7" s="73"/>
      <c r="B7" s="127"/>
      <c r="C7" s="128"/>
      <c r="D7" s="128"/>
      <c r="E7" s="128"/>
      <c r="F7" s="170"/>
      <c r="G7" s="170"/>
      <c r="H7" s="170"/>
    </row>
    <row r="8" spans="1:8" s="4" customFormat="1">
      <c r="A8" s="166" t="s">
        <v>3</v>
      </c>
      <c r="B8" s="167" t="s">
        <v>4</v>
      </c>
      <c r="C8" s="168" t="s">
        <v>5</v>
      </c>
      <c r="D8" s="168" t="s">
        <v>6</v>
      </c>
      <c r="E8" s="168" t="s">
        <v>7</v>
      </c>
      <c r="F8" s="169" t="s">
        <v>8</v>
      </c>
      <c r="G8" s="169" t="s">
        <v>8</v>
      </c>
      <c r="H8" s="169" t="s">
        <v>8</v>
      </c>
    </row>
    <row r="9" spans="1:8" s="4" customFormat="1" ht="22.8" customHeight="1">
      <c r="A9" s="166"/>
      <c r="B9" s="167"/>
      <c r="C9" s="168"/>
      <c r="D9" s="168"/>
      <c r="E9" s="168"/>
      <c r="F9" s="169"/>
      <c r="G9" s="169"/>
      <c r="H9" s="169"/>
    </row>
    <row r="10" spans="1:8" s="4" customFormat="1" ht="17.399999999999999">
      <c r="A10" s="166"/>
      <c r="B10" s="167"/>
      <c r="C10" s="168"/>
      <c r="D10" s="168"/>
      <c r="E10" s="168"/>
      <c r="F10" s="129" t="s">
        <v>9</v>
      </c>
      <c r="G10" s="129" t="s">
        <v>10</v>
      </c>
      <c r="H10" s="129" t="s">
        <v>11</v>
      </c>
    </row>
    <row r="11" spans="1:8" s="4" customFormat="1" ht="18">
      <c r="A11" s="74">
        <v>1</v>
      </c>
      <c r="B11" s="74">
        <v>2</v>
      </c>
      <c r="C11" s="130">
        <v>4</v>
      </c>
      <c r="D11" s="130">
        <v>5</v>
      </c>
      <c r="E11" s="130">
        <v>6</v>
      </c>
      <c r="F11" s="131">
        <v>7</v>
      </c>
      <c r="G11" s="131">
        <v>8</v>
      </c>
      <c r="H11" s="131">
        <v>9</v>
      </c>
    </row>
    <row r="12" spans="1:8" s="4" customFormat="1" ht="31.2">
      <c r="A12" s="6" t="s">
        <v>143</v>
      </c>
      <c r="B12" s="15" t="s">
        <v>12</v>
      </c>
      <c r="C12" s="15"/>
      <c r="D12" s="15"/>
      <c r="E12" s="15"/>
      <c r="F12" s="105">
        <f>F13+F79+F90+F110+F147+F218+F225+F238+F251+F260</f>
        <v>64420.740000000013</v>
      </c>
      <c r="G12" s="105">
        <f>G13+G79+G90+G110+G147+G218+G225+G238+G251+G260</f>
        <v>18910.939999999999</v>
      </c>
      <c r="H12" s="105">
        <f>H13+H79+H90+H110+H147+H218+H225+H238+H251+H260</f>
        <v>17190.019999999997</v>
      </c>
    </row>
    <row r="13" spans="1:8" s="3" customFormat="1" ht="31.2">
      <c r="A13" s="6" t="s">
        <v>13</v>
      </c>
      <c r="B13" s="7"/>
      <c r="C13" s="15" t="s">
        <v>14</v>
      </c>
      <c r="D13" s="15"/>
      <c r="E13" s="15"/>
      <c r="F13" s="105">
        <f>F14+F21+F45+F54+F61</f>
        <v>11486.79</v>
      </c>
      <c r="G13" s="105">
        <f>G14+G21+G46+G54+G62</f>
        <v>10211.020000000002</v>
      </c>
      <c r="H13" s="105">
        <f>H14+H21+H46+H54+H62</f>
        <v>9540.6200000000008</v>
      </c>
    </row>
    <row r="14" spans="1:8" s="3" customFormat="1" ht="78">
      <c r="A14" s="6" t="s">
        <v>15</v>
      </c>
      <c r="B14" s="7"/>
      <c r="C14" s="15" t="s">
        <v>16</v>
      </c>
      <c r="D14" s="15"/>
      <c r="E14" s="15"/>
      <c r="F14" s="8">
        <f>F16</f>
        <v>168</v>
      </c>
      <c r="G14" s="8">
        <f>G16</f>
        <v>180</v>
      </c>
      <c r="H14" s="8">
        <f>H16</f>
        <v>180</v>
      </c>
    </row>
    <row r="15" spans="1:8" s="57" customFormat="1" ht="84" customHeight="1">
      <c r="A15" s="53" t="s">
        <v>215</v>
      </c>
      <c r="B15" s="56"/>
      <c r="C15" s="96" t="s">
        <v>16</v>
      </c>
      <c r="D15" s="47" t="s">
        <v>158</v>
      </c>
      <c r="E15" s="56"/>
      <c r="F15" s="33">
        <f t="shared" ref="F15:H15" si="0">SUM(F16)</f>
        <v>168</v>
      </c>
      <c r="G15" s="33">
        <f t="shared" si="0"/>
        <v>180</v>
      </c>
      <c r="H15" s="33">
        <f t="shared" si="0"/>
        <v>180</v>
      </c>
    </row>
    <row r="16" spans="1:8" s="3" customFormat="1" ht="31.2">
      <c r="A16" s="6" t="s">
        <v>17</v>
      </c>
      <c r="B16" s="7"/>
      <c r="C16" s="15" t="s">
        <v>16</v>
      </c>
      <c r="D16" s="15" t="s">
        <v>18</v>
      </c>
      <c r="E16" s="15"/>
      <c r="F16" s="8">
        <f t="shared" ref="F16:H18" si="1">F17</f>
        <v>168</v>
      </c>
      <c r="G16" s="8">
        <f t="shared" si="1"/>
        <v>180</v>
      </c>
      <c r="H16" s="8">
        <f t="shared" si="1"/>
        <v>180</v>
      </c>
    </row>
    <row r="17" spans="1:8" s="3" customFormat="1" ht="31.2">
      <c r="A17" s="6" t="s">
        <v>19</v>
      </c>
      <c r="B17" s="7"/>
      <c r="C17" s="15" t="s">
        <v>16</v>
      </c>
      <c r="D17" s="15" t="s">
        <v>20</v>
      </c>
      <c r="E17" s="15"/>
      <c r="F17" s="8">
        <f t="shared" si="1"/>
        <v>168</v>
      </c>
      <c r="G17" s="8">
        <f t="shared" si="1"/>
        <v>180</v>
      </c>
      <c r="H17" s="8">
        <f t="shared" si="1"/>
        <v>180</v>
      </c>
    </row>
    <row r="18" spans="1:8" s="3" customFormat="1" ht="15.6">
      <c r="A18" s="20" t="s">
        <v>21</v>
      </c>
      <c r="B18" s="7"/>
      <c r="C18" s="15" t="s">
        <v>16</v>
      </c>
      <c r="D18" s="15" t="s">
        <v>22</v>
      </c>
      <c r="E18" s="15"/>
      <c r="F18" s="8">
        <f t="shared" si="1"/>
        <v>168</v>
      </c>
      <c r="G18" s="8">
        <f t="shared" si="1"/>
        <v>180</v>
      </c>
      <c r="H18" s="8">
        <f t="shared" si="1"/>
        <v>180</v>
      </c>
    </row>
    <row r="19" spans="1:8" s="5" customFormat="1" ht="31.2">
      <c r="A19" s="18" t="s">
        <v>23</v>
      </c>
      <c r="B19" s="19"/>
      <c r="C19" s="23" t="s">
        <v>16</v>
      </c>
      <c r="D19" s="23" t="s">
        <v>24</v>
      </c>
      <c r="E19" s="23"/>
      <c r="F19" s="30">
        <f>F20</f>
        <v>168</v>
      </c>
      <c r="G19" s="30">
        <f>G20</f>
        <v>180</v>
      </c>
      <c r="H19" s="30">
        <f>H20</f>
        <v>180</v>
      </c>
    </row>
    <row r="20" spans="1:8" s="121" customFormat="1" ht="27.6">
      <c r="A20" s="122" t="s">
        <v>258</v>
      </c>
      <c r="B20" s="16"/>
      <c r="C20" s="93" t="s">
        <v>16</v>
      </c>
      <c r="D20" s="93" t="s">
        <v>24</v>
      </c>
      <c r="E20" s="93" t="s">
        <v>25</v>
      </c>
      <c r="F20" s="17">
        <v>168</v>
      </c>
      <c r="G20" s="17">
        <v>180</v>
      </c>
      <c r="H20" s="17">
        <v>180</v>
      </c>
    </row>
    <row r="21" spans="1:8" s="3" customFormat="1" ht="82.2" customHeight="1">
      <c r="A21" s="6" t="s">
        <v>26</v>
      </c>
      <c r="B21" s="7"/>
      <c r="C21" s="15" t="s">
        <v>27</v>
      </c>
      <c r="D21" s="15"/>
      <c r="E21" s="15"/>
      <c r="F21" s="8">
        <f t="shared" ref="F21:H22" si="2">F22</f>
        <v>10401.500000000002</v>
      </c>
      <c r="G21" s="8">
        <f t="shared" si="2"/>
        <v>9915.0000000000018</v>
      </c>
      <c r="H21" s="8">
        <f t="shared" si="2"/>
        <v>9244.6</v>
      </c>
    </row>
    <row r="22" spans="1:8" s="3" customFormat="1" ht="81.599999999999994" customHeight="1">
      <c r="A22" s="6" t="s">
        <v>26</v>
      </c>
      <c r="B22" s="7"/>
      <c r="C22" s="15" t="s">
        <v>27</v>
      </c>
      <c r="D22" s="15" t="s">
        <v>158</v>
      </c>
      <c r="E22" s="15"/>
      <c r="F22" s="8">
        <f t="shared" si="2"/>
        <v>10401.500000000002</v>
      </c>
      <c r="G22" s="8">
        <f t="shared" si="2"/>
        <v>9915.0000000000018</v>
      </c>
      <c r="H22" s="8">
        <f t="shared" si="2"/>
        <v>9244.6</v>
      </c>
    </row>
    <row r="23" spans="1:8" s="3" customFormat="1" ht="31.2">
      <c r="A23" s="6" t="s">
        <v>17</v>
      </c>
      <c r="B23" s="7"/>
      <c r="C23" s="15" t="s">
        <v>27</v>
      </c>
      <c r="D23" s="15" t="s">
        <v>18</v>
      </c>
      <c r="E23" s="15"/>
      <c r="F23" s="8">
        <f>F24+F30</f>
        <v>10401.500000000002</v>
      </c>
      <c r="G23" s="8">
        <f>G24+G30</f>
        <v>9915.0000000000018</v>
      </c>
      <c r="H23" s="8">
        <f>H24+H30</f>
        <v>9244.6</v>
      </c>
    </row>
    <row r="24" spans="1:8" s="3" customFormat="1" ht="62.4">
      <c r="A24" s="6" t="s">
        <v>28</v>
      </c>
      <c r="B24" s="7"/>
      <c r="C24" s="15" t="s">
        <v>27</v>
      </c>
      <c r="D24" s="15" t="s">
        <v>29</v>
      </c>
      <c r="E24" s="15"/>
      <c r="F24" s="30">
        <f>F25</f>
        <v>1963.67</v>
      </c>
      <c r="G24" s="30">
        <f t="shared" ref="G24:H24" si="3">G25</f>
        <v>1300</v>
      </c>
      <c r="H24" s="30">
        <f t="shared" si="3"/>
        <v>1300</v>
      </c>
    </row>
    <row r="25" spans="1:8" s="3" customFormat="1" ht="15.6">
      <c r="A25" s="9" t="s">
        <v>21</v>
      </c>
      <c r="B25" s="7"/>
      <c r="C25" s="15" t="s">
        <v>27</v>
      </c>
      <c r="D25" s="15" t="s">
        <v>30</v>
      </c>
      <c r="E25" s="15"/>
      <c r="F25" s="30">
        <f>F26+F28</f>
        <v>1963.67</v>
      </c>
      <c r="G25" s="30">
        <f t="shared" ref="G25:H25" si="4">G26+G28</f>
        <v>1300</v>
      </c>
      <c r="H25" s="30">
        <f t="shared" si="4"/>
        <v>1300</v>
      </c>
    </row>
    <row r="26" spans="1:8" s="5" customFormat="1" ht="31.2">
      <c r="A26" s="54" t="s">
        <v>216</v>
      </c>
      <c r="B26" s="41"/>
      <c r="C26" s="23" t="s">
        <v>27</v>
      </c>
      <c r="D26" s="23" t="s">
        <v>31</v>
      </c>
      <c r="E26" s="42"/>
      <c r="F26" s="33">
        <f>F27</f>
        <v>1508.43</v>
      </c>
      <c r="G26" s="33">
        <f t="shared" ref="G26:H26" si="5">G27</f>
        <v>992.51</v>
      </c>
      <c r="H26" s="33">
        <f t="shared" si="5"/>
        <v>992.51</v>
      </c>
    </row>
    <row r="27" spans="1:8" s="121" customFormat="1" ht="84" customHeight="1">
      <c r="A27" s="147" t="s">
        <v>259</v>
      </c>
      <c r="B27" s="59"/>
      <c r="C27" s="97" t="s">
        <v>27</v>
      </c>
      <c r="D27" s="60" t="s">
        <v>31</v>
      </c>
      <c r="E27" s="155">
        <v>100</v>
      </c>
      <c r="F27" s="66">
        <v>1508.43</v>
      </c>
      <c r="G27" s="94">
        <v>992.51</v>
      </c>
      <c r="H27" s="94">
        <v>992.51</v>
      </c>
    </row>
    <row r="28" spans="1:8" s="57" customFormat="1" ht="78">
      <c r="A28" s="53" t="s">
        <v>217</v>
      </c>
      <c r="B28" s="56"/>
      <c r="C28" s="96" t="s">
        <v>27</v>
      </c>
      <c r="D28" s="47" t="s">
        <v>31</v>
      </c>
      <c r="E28" s="125"/>
      <c r="F28" s="8">
        <f t="shared" ref="F28:H28" si="6">F29</f>
        <v>455.24</v>
      </c>
      <c r="G28" s="8">
        <f t="shared" si="6"/>
        <v>307.49</v>
      </c>
      <c r="H28" s="8">
        <f t="shared" si="6"/>
        <v>307.49</v>
      </c>
    </row>
    <row r="29" spans="1:8" s="57" customFormat="1" ht="87" customHeight="1">
      <c r="A29" s="147" t="s">
        <v>259</v>
      </c>
      <c r="B29" s="59"/>
      <c r="C29" s="97" t="s">
        <v>27</v>
      </c>
      <c r="D29" s="60" t="s">
        <v>31</v>
      </c>
      <c r="E29" s="155">
        <v>100</v>
      </c>
      <c r="F29" s="66">
        <v>455.24</v>
      </c>
      <c r="G29" s="66">
        <v>307.49</v>
      </c>
      <c r="H29" s="66">
        <v>307.49</v>
      </c>
    </row>
    <row r="30" spans="1:8" s="3" customFormat="1" ht="31.2">
      <c r="A30" s="6" t="s">
        <v>19</v>
      </c>
      <c r="B30" s="7"/>
      <c r="C30" s="15" t="s">
        <v>27</v>
      </c>
      <c r="D30" s="15" t="s">
        <v>20</v>
      </c>
      <c r="E30" s="15"/>
      <c r="F30" s="8">
        <f>F31+F40</f>
        <v>8437.8300000000017</v>
      </c>
      <c r="G30" s="8">
        <f>G31+G40</f>
        <v>8615.0000000000018</v>
      </c>
      <c r="H30" s="8">
        <f>H31+H40</f>
        <v>7944.6</v>
      </c>
    </row>
    <row r="31" spans="1:8" s="3" customFormat="1" ht="15.6">
      <c r="A31" s="9" t="s">
        <v>21</v>
      </c>
      <c r="B31" s="7"/>
      <c r="C31" s="15" t="s">
        <v>27</v>
      </c>
      <c r="D31" s="15" t="s">
        <v>22</v>
      </c>
      <c r="E31" s="15"/>
      <c r="F31" s="33">
        <f>F32</f>
        <v>6532.0300000000007</v>
      </c>
      <c r="G31" s="33">
        <f t="shared" ref="G31" si="7">G32</f>
        <v>8615.0000000000018</v>
      </c>
      <c r="H31" s="33">
        <f>H32</f>
        <v>7944.6</v>
      </c>
    </row>
    <row r="32" spans="1:8" s="5" customFormat="1" ht="31.2">
      <c r="A32" s="18" t="s">
        <v>23</v>
      </c>
      <c r="B32" s="19"/>
      <c r="C32" s="23" t="s">
        <v>27</v>
      </c>
      <c r="D32" s="23" t="s">
        <v>24</v>
      </c>
      <c r="E32" s="23"/>
      <c r="F32" s="30">
        <f>F33+F34+F36+F38</f>
        <v>6532.0300000000007</v>
      </c>
      <c r="G32" s="30">
        <f t="shared" ref="G32:H32" si="8">G33+G34+G36+G38</f>
        <v>8615.0000000000018</v>
      </c>
      <c r="H32" s="30">
        <f t="shared" si="8"/>
        <v>7944.6</v>
      </c>
    </row>
    <row r="33" spans="1:8" s="121" customFormat="1" ht="81.599999999999994" customHeight="1">
      <c r="A33" s="147" t="s">
        <v>259</v>
      </c>
      <c r="B33" s="153"/>
      <c r="C33" s="43" t="s">
        <v>27</v>
      </c>
      <c r="D33" s="93" t="s">
        <v>24</v>
      </c>
      <c r="E33" s="43" t="s">
        <v>32</v>
      </c>
      <c r="F33" s="156">
        <v>4029.19</v>
      </c>
      <c r="G33" s="156">
        <v>5996.45</v>
      </c>
      <c r="H33" s="156">
        <v>5416.05</v>
      </c>
    </row>
    <row r="34" spans="1:8" s="4" customFormat="1" ht="78">
      <c r="A34" s="53" t="s">
        <v>217</v>
      </c>
      <c r="B34" s="14"/>
      <c r="C34" s="42" t="s">
        <v>27</v>
      </c>
      <c r="D34" s="23" t="s">
        <v>24</v>
      </c>
      <c r="E34" s="42"/>
      <c r="F34" s="8">
        <f t="shared" ref="F34:H34" si="9">F35</f>
        <v>1116.6500000000001</v>
      </c>
      <c r="G34" s="8">
        <f t="shared" si="9"/>
        <v>1810.93</v>
      </c>
      <c r="H34" s="8">
        <f t="shared" si="9"/>
        <v>1810.93</v>
      </c>
    </row>
    <row r="35" spans="1:8" s="121" customFormat="1" ht="85.2" customHeight="1">
      <c r="A35" s="147" t="s">
        <v>259</v>
      </c>
      <c r="B35" s="153"/>
      <c r="C35" s="43" t="s">
        <v>27</v>
      </c>
      <c r="D35" s="93" t="s">
        <v>24</v>
      </c>
      <c r="E35" s="43" t="s">
        <v>32</v>
      </c>
      <c r="F35" s="154">
        <v>1116.6500000000001</v>
      </c>
      <c r="G35" s="104">
        <v>1810.93</v>
      </c>
      <c r="H35" s="104">
        <v>1810.93</v>
      </c>
    </row>
    <row r="36" spans="1:8" s="57" customFormat="1" ht="19.2" customHeight="1">
      <c r="A36" s="54" t="s">
        <v>157</v>
      </c>
      <c r="B36" s="56"/>
      <c r="C36" s="106" t="s">
        <v>27</v>
      </c>
      <c r="D36" s="58" t="s">
        <v>24</v>
      </c>
      <c r="E36" s="56"/>
      <c r="F36" s="33">
        <f t="shared" ref="F36:H36" si="10">SUM(F37)</f>
        <v>951.19</v>
      </c>
      <c r="G36" s="33">
        <f t="shared" si="10"/>
        <v>426</v>
      </c>
      <c r="H36" s="33">
        <f t="shared" si="10"/>
        <v>502</v>
      </c>
    </row>
    <row r="37" spans="1:8" s="61" customFormat="1" ht="27" customHeight="1">
      <c r="A37" s="122" t="s">
        <v>258</v>
      </c>
      <c r="B37" s="59"/>
      <c r="C37" s="97" t="s">
        <v>27</v>
      </c>
      <c r="D37" s="60" t="s">
        <v>24</v>
      </c>
      <c r="E37" s="59">
        <v>200</v>
      </c>
      <c r="F37" s="13">
        <v>951.19</v>
      </c>
      <c r="G37" s="13">
        <v>426</v>
      </c>
      <c r="H37" s="13">
        <v>502</v>
      </c>
    </row>
    <row r="38" spans="1:8" s="57" customFormat="1" ht="19.2" customHeight="1">
      <c r="A38" s="53" t="s">
        <v>192</v>
      </c>
      <c r="B38" s="56"/>
      <c r="C38" s="96" t="s">
        <v>27</v>
      </c>
      <c r="D38" s="47" t="s">
        <v>24</v>
      </c>
      <c r="E38" s="56"/>
      <c r="F38" s="33">
        <f>SUM(F39)</f>
        <v>435</v>
      </c>
      <c r="G38" s="33">
        <f t="shared" ref="G38:H38" si="11">SUM(G39)</f>
        <v>381.62</v>
      </c>
      <c r="H38" s="33">
        <f t="shared" si="11"/>
        <v>215.62</v>
      </c>
    </row>
    <row r="39" spans="1:8" s="61" customFormat="1" ht="28.8" customHeight="1">
      <c r="A39" s="122" t="s">
        <v>258</v>
      </c>
      <c r="B39" s="59"/>
      <c r="C39" s="97" t="s">
        <v>27</v>
      </c>
      <c r="D39" s="60" t="s">
        <v>24</v>
      </c>
      <c r="E39" s="59">
        <v>200</v>
      </c>
      <c r="F39" s="66">
        <v>435</v>
      </c>
      <c r="G39" s="66">
        <v>381.62</v>
      </c>
      <c r="H39" s="66">
        <v>215.62</v>
      </c>
    </row>
    <row r="40" spans="1:8" s="103" customFormat="1" ht="18" customHeight="1">
      <c r="A40" s="80" t="s">
        <v>214</v>
      </c>
      <c r="B40" s="101"/>
      <c r="C40" s="123" t="s">
        <v>27</v>
      </c>
      <c r="D40" s="99" t="s">
        <v>247</v>
      </c>
      <c r="E40" s="56"/>
      <c r="F40" s="33">
        <f>F41+F43</f>
        <v>1905.8000000000002</v>
      </c>
      <c r="G40" s="33">
        <f t="shared" ref="G40:H40" si="12">G41+G43</f>
        <v>0</v>
      </c>
      <c r="H40" s="33">
        <f t="shared" si="12"/>
        <v>0</v>
      </c>
    </row>
    <row r="41" spans="1:8" s="103" customFormat="1" ht="32.4" customHeight="1">
      <c r="A41" s="80" t="s">
        <v>216</v>
      </c>
      <c r="B41" s="101"/>
      <c r="C41" s="102" t="s">
        <v>27</v>
      </c>
      <c r="D41" s="98" t="s">
        <v>247</v>
      </c>
      <c r="E41" s="56"/>
      <c r="F41" s="33">
        <f>SUM(F42)</f>
        <v>1473.39</v>
      </c>
      <c r="G41" s="33">
        <f t="shared" ref="G41:H41" si="13">SUM(G42)</f>
        <v>0</v>
      </c>
      <c r="H41" s="33">
        <f t="shared" si="13"/>
        <v>0</v>
      </c>
    </row>
    <row r="42" spans="1:8" s="103" customFormat="1" ht="72" customHeight="1">
      <c r="A42" s="122" t="s">
        <v>259</v>
      </c>
      <c r="B42" s="101"/>
      <c r="C42" s="150" t="s">
        <v>27</v>
      </c>
      <c r="D42" s="157" t="s">
        <v>247</v>
      </c>
      <c r="E42" s="59">
        <v>100</v>
      </c>
      <c r="F42" s="66">
        <v>1473.39</v>
      </c>
      <c r="G42" s="66">
        <v>0</v>
      </c>
      <c r="H42" s="66">
        <v>0</v>
      </c>
    </row>
    <row r="43" spans="1:8" s="103" customFormat="1" ht="66.599999999999994" customHeight="1">
      <c r="A43" s="80" t="s">
        <v>217</v>
      </c>
      <c r="B43" s="101"/>
      <c r="C43" s="102" t="s">
        <v>27</v>
      </c>
      <c r="D43" s="98" t="s">
        <v>247</v>
      </c>
      <c r="E43" s="56"/>
      <c r="F43" s="33">
        <f>SUM(F44)</f>
        <v>432.41</v>
      </c>
      <c r="G43" s="33">
        <f t="shared" ref="G43:H43" si="14">SUM(G44)</f>
        <v>0</v>
      </c>
      <c r="H43" s="33">
        <f t="shared" si="14"/>
        <v>0</v>
      </c>
    </row>
    <row r="44" spans="1:8" s="103" customFormat="1" ht="68.400000000000006" customHeight="1">
      <c r="A44" s="147" t="s">
        <v>259</v>
      </c>
      <c r="B44" s="158"/>
      <c r="C44" s="97" t="s">
        <v>27</v>
      </c>
      <c r="D44" s="157" t="s">
        <v>247</v>
      </c>
      <c r="E44" s="59">
        <v>100</v>
      </c>
      <c r="F44" s="66">
        <v>432.41</v>
      </c>
      <c r="G44" s="66">
        <v>0</v>
      </c>
      <c r="H44" s="66">
        <v>0</v>
      </c>
    </row>
    <row r="45" spans="1:8" s="5" customFormat="1" ht="69" customHeight="1">
      <c r="A45" s="92" t="s">
        <v>33</v>
      </c>
      <c r="B45" s="19"/>
      <c r="C45" s="23" t="s">
        <v>34</v>
      </c>
      <c r="D45" s="23"/>
      <c r="E45" s="23"/>
      <c r="F45" s="30">
        <f t="shared" ref="F45:H47" si="15">F46</f>
        <v>254.74</v>
      </c>
      <c r="G45" s="30">
        <f t="shared" si="15"/>
        <v>0</v>
      </c>
      <c r="H45" s="30">
        <f t="shared" si="15"/>
        <v>0</v>
      </c>
    </row>
    <row r="46" spans="1:8" s="5" customFormat="1" ht="62.4">
      <c r="A46" s="64" t="s">
        <v>33</v>
      </c>
      <c r="B46" s="19"/>
      <c r="C46" s="23" t="s">
        <v>34</v>
      </c>
      <c r="D46" s="15" t="s">
        <v>158</v>
      </c>
      <c r="E46" s="23"/>
      <c r="F46" s="30">
        <f t="shared" si="15"/>
        <v>254.74</v>
      </c>
      <c r="G46" s="30">
        <f t="shared" si="15"/>
        <v>0</v>
      </c>
      <c r="H46" s="30">
        <f t="shared" si="15"/>
        <v>0</v>
      </c>
    </row>
    <row r="47" spans="1:8" s="5" customFormat="1" ht="31.2">
      <c r="A47" s="31" t="s">
        <v>17</v>
      </c>
      <c r="B47" s="41"/>
      <c r="C47" s="23" t="s">
        <v>34</v>
      </c>
      <c r="D47" s="15" t="s">
        <v>18</v>
      </c>
      <c r="E47" s="42"/>
      <c r="F47" s="30">
        <f t="shared" si="15"/>
        <v>254.74</v>
      </c>
      <c r="G47" s="30">
        <f t="shared" si="15"/>
        <v>0</v>
      </c>
      <c r="H47" s="30">
        <f t="shared" si="15"/>
        <v>0</v>
      </c>
    </row>
    <row r="48" spans="1:8" s="5" customFormat="1" ht="31.2">
      <c r="A48" s="31" t="s">
        <v>19</v>
      </c>
      <c r="B48" s="41"/>
      <c r="C48" s="23" t="s">
        <v>34</v>
      </c>
      <c r="D48" s="15" t="s">
        <v>20</v>
      </c>
      <c r="E48" s="42"/>
      <c r="F48" s="30">
        <f t="shared" ref="F48:H48" si="16">F49</f>
        <v>254.74</v>
      </c>
      <c r="G48" s="30">
        <f t="shared" si="16"/>
        <v>0</v>
      </c>
      <c r="H48" s="30">
        <f t="shared" si="16"/>
        <v>0</v>
      </c>
    </row>
    <row r="49" spans="1:8" s="5" customFormat="1" ht="15.6">
      <c r="A49" s="18" t="s">
        <v>21</v>
      </c>
      <c r="B49" s="41"/>
      <c r="C49" s="23" t="s">
        <v>34</v>
      </c>
      <c r="D49" s="15" t="s">
        <v>22</v>
      </c>
      <c r="E49" s="42"/>
      <c r="F49" s="63">
        <f>F50+F52</f>
        <v>254.74</v>
      </c>
      <c r="G49" s="63">
        <f>G50+G52</f>
        <v>0</v>
      </c>
      <c r="H49" s="63">
        <f>H50+H52</f>
        <v>0</v>
      </c>
    </row>
    <row r="50" spans="1:8" s="5" customFormat="1" ht="78">
      <c r="A50" s="54" t="s">
        <v>35</v>
      </c>
      <c r="B50" s="41"/>
      <c r="C50" s="23" t="s">
        <v>34</v>
      </c>
      <c r="D50" s="23" t="s">
        <v>36</v>
      </c>
      <c r="E50" s="42"/>
      <c r="F50" s="62">
        <v>217.04</v>
      </c>
      <c r="G50" s="62">
        <v>0</v>
      </c>
      <c r="H50" s="62">
        <v>0</v>
      </c>
    </row>
    <row r="51" spans="1:8" s="5" customFormat="1" ht="15.6">
      <c r="A51" s="55" t="s">
        <v>260</v>
      </c>
      <c r="B51" s="41"/>
      <c r="C51" s="12" t="s">
        <v>34</v>
      </c>
      <c r="D51" s="12" t="s">
        <v>36</v>
      </c>
      <c r="E51" s="43" t="s">
        <v>37</v>
      </c>
      <c r="F51" s="66">
        <v>217.04</v>
      </c>
      <c r="G51" s="66">
        <v>0</v>
      </c>
      <c r="H51" s="66">
        <v>0</v>
      </c>
    </row>
    <row r="52" spans="1:8" s="5" customFormat="1" ht="78">
      <c r="A52" s="53" t="s">
        <v>218</v>
      </c>
      <c r="B52" s="41"/>
      <c r="C52" s="23" t="s">
        <v>34</v>
      </c>
      <c r="D52" s="23" t="s">
        <v>38</v>
      </c>
      <c r="E52" s="42"/>
      <c r="F52" s="62">
        <f>F53</f>
        <v>37.700000000000003</v>
      </c>
      <c r="G52" s="62">
        <f t="shared" ref="G52:H52" si="17">G53</f>
        <v>0</v>
      </c>
      <c r="H52" s="62">
        <f t="shared" si="17"/>
        <v>0</v>
      </c>
    </row>
    <row r="53" spans="1:8" s="4" customFormat="1" ht="15.6">
      <c r="A53" s="55" t="s">
        <v>260</v>
      </c>
      <c r="B53" s="10"/>
      <c r="C53" s="12" t="s">
        <v>34</v>
      </c>
      <c r="D53" s="12" t="s">
        <v>38</v>
      </c>
      <c r="E53" s="12" t="s">
        <v>37</v>
      </c>
      <c r="F53" s="38">
        <v>37.700000000000003</v>
      </c>
      <c r="G53" s="38">
        <v>0</v>
      </c>
      <c r="H53" s="38">
        <v>0</v>
      </c>
    </row>
    <row r="54" spans="1:8" s="4" customFormat="1" ht="15.6">
      <c r="A54" s="6" t="s">
        <v>219</v>
      </c>
      <c r="B54" s="7"/>
      <c r="C54" s="15" t="s">
        <v>41</v>
      </c>
      <c r="D54" s="15"/>
      <c r="E54" s="15"/>
      <c r="F54" s="8">
        <f>F56</f>
        <v>60</v>
      </c>
      <c r="G54" s="8">
        <f>G56</f>
        <v>60</v>
      </c>
      <c r="H54" s="8">
        <f>H56</f>
        <v>60</v>
      </c>
    </row>
    <row r="55" spans="1:8" s="4" customFormat="1" ht="15.6">
      <c r="A55" s="6" t="s">
        <v>219</v>
      </c>
      <c r="B55" s="49"/>
      <c r="C55" s="15" t="s">
        <v>41</v>
      </c>
      <c r="D55" s="15" t="s">
        <v>158</v>
      </c>
      <c r="E55" s="65"/>
      <c r="F55" s="62">
        <f t="shared" ref="F55:H58" si="18">F56</f>
        <v>60</v>
      </c>
      <c r="G55" s="62">
        <f t="shared" si="18"/>
        <v>60</v>
      </c>
      <c r="H55" s="62">
        <f t="shared" si="18"/>
        <v>60</v>
      </c>
    </row>
    <row r="56" spans="1:8" s="5" customFormat="1" ht="31.2">
      <c r="A56" s="18" t="s">
        <v>52</v>
      </c>
      <c r="B56" s="19"/>
      <c r="C56" s="23" t="s">
        <v>41</v>
      </c>
      <c r="D56" s="23" t="s">
        <v>40</v>
      </c>
      <c r="E56" s="23"/>
      <c r="F56" s="62">
        <f t="shared" si="18"/>
        <v>60</v>
      </c>
      <c r="G56" s="62">
        <f t="shared" si="18"/>
        <v>60</v>
      </c>
      <c r="H56" s="62">
        <f t="shared" si="18"/>
        <v>60</v>
      </c>
    </row>
    <row r="57" spans="1:8" s="5" customFormat="1" ht="15.6">
      <c r="A57" s="76" t="s">
        <v>21</v>
      </c>
      <c r="B57" s="41"/>
      <c r="C57" s="23" t="s">
        <v>41</v>
      </c>
      <c r="D57" s="23" t="s">
        <v>53</v>
      </c>
      <c r="E57" s="42"/>
      <c r="F57" s="62">
        <f t="shared" si="18"/>
        <v>60</v>
      </c>
      <c r="G57" s="62">
        <f t="shared" si="18"/>
        <v>60</v>
      </c>
      <c r="H57" s="62">
        <f t="shared" si="18"/>
        <v>60</v>
      </c>
    </row>
    <row r="58" spans="1:8" s="5" customFormat="1" ht="15.6">
      <c r="A58" s="76" t="s">
        <v>21</v>
      </c>
      <c r="B58" s="41"/>
      <c r="C58" s="23" t="s">
        <v>41</v>
      </c>
      <c r="D58" s="23" t="s">
        <v>54</v>
      </c>
      <c r="E58" s="42"/>
      <c r="F58" s="62">
        <f t="shared" si="18"/>
        <v>60</v>
      </c>
      <c r="G58" s="62">
        <f t="shared" si="18"/>
        <v>60</v>
      </c>
      <c r="H58" s="62">
        <f t="shared" si="18"/>
        <v>60</v>
      </c>
    </row>
    <row r="59" spans="1:8" s="5" customFormat="1" ht="62.4">
      <c r="A59" s="53" t="s">
        <v>220</v>
      </c>
      <c r="B59" s="41"/>
      <c r="C59" s="23" t="s">
        <v>41</v>
      </c>
      <c r="D59" s="23" t="s">
        <v>42</v>
      </c>
      <c r="E59" s="42"/>
      <c r="F59" s="62">
        <f>F60</f>
        <v>60</v>
      </c>
      <c r="G59" s="62">
        <f t="shared" ref="G59:H59" si="19">G60</f>
        <v>60</v>
      </c>
      <c r="H59" s="62">
        <f t="shared" si="19"/>
        <v>60</v>
      </c>
    </row>
    <row r="60" spans="1:8" s="3" customFormat="1" ht="15.6">
      <c r="A60" s="75" t="s">
        <v>261</v>
      </c>
      <c r="B60" s="7"/>
      <c r="C60" s="93" t="s">
        <v>41</v>
      </c>
      <c r="D60" s="12" t="s">
        <v>42</v>
      </c>
      <c r="E60" s="12" t="s">
        <v>43</v>
      </c>
      <c r="F60" s="11">
        <v>60</v>
      </c>
      <c r="G60" s="11">
        <v>60</v>
      </c>
      <c r="H60" s="11">
        <v>60</v>
      </c>
    </row>
    <row r="61" spans="1:8" s="3" customFormat="1" ht="15.6">
      <c r="A61" s="107" t="s">
        <v>44</v>
      </c>
      <c r="B61" s="7"/>
      <c r="C61" s="15" t="s">
        <v>45</v>
      </c>
      <c r="D61" s="15"/>
      <c r="E61" s="15"/>
      <c r="F61" s="30">
        <f t="shared" ref="F61:H61" si="20">F62</f>
        <v>602.55000000000007</v>
      </c>
      <c r="G61" s="30">
        <f t="shared" si="20"/>
        <v>56.02</v>
      </c>
      <c r="H61" s="30">
        <f t="shared" si="20"/>
        <v>56.02</v>
      </c>
    </row>
    <row r="62" spans="1:8" s="3" customFormat="1" ht="15.6">
      <c r="A62" s="107" t="s">
        <v>44</v>
      </c>
      <c r="B62" s="7"/>
      <c r="C62" s="15" t="s">
        <v>45</v>
      </c>
      <c r="D62" s="15" t="s">
        <v>158</v>
      </c>
      <c r="E62" s="15"/>
      <c r="F62" s="8">
        <f>F63+F68+F73</f>
        <v>602.55000000000007</v>
      </c>
      <c r="G62" s="8">
        <f>G63+G69+G73</f>
        <v>56.02</v>
      </c>
      <c r="H62" s="8">
        <f>H63+H69+H73</f>
        <v>56.02</v>
      </c>
    </row>
    <row r="63" spans="1:8" s="5" customFormat="1" ht="78">
      <c r="A63" s="77" t="s">
        <v>221</v>
      </c>
      <c r="B63" s="19"/>
      <c r="C63" s="23" t="s">
        <v>45</v>
      </c>
      <c r="D63" s="23" t="s">
        <v>46</v>
      </c>
      <c r="E63" s="23"/>
      <c r="F63" s="30">
        <f>F65</f>
        <v>15.5</v>
      </c>
      <c r="G63" s="30">
        <f>G65</f>
        <v>0</v>
      </c>
      <c r="H63" s="30">
        <f>H65</f>
        <v>0</v>
      </c>
    </row>
    <row r="64" spans="1:8" s="5" customFormat="1" ht="15.6">
      <c r="A64" s="21" t="s">
        <v>47</v>
      </c>
      <c r="B64" s="19"/>
      <c r="C64" s="23" t="s">
        <v>45</v>
      </c>
      <c r="D64" s="23" t="s">
        <v>48</v>
      </c>
      <c r="E64" s="23"/>
      <c r="F64" s="30">
        <f t="shared" ref="F64:H66" si="21">F65</f>
        <v>15.5</v>
      </c>
      <c r="G64" s="30">
        <v>0</v>
      </c>
      <c r="H64" s="30">
        <v>0</v>
      </c>
    </row>
    <row r="65" spans="1:8" s="5" customFormat="1" ht="65.400000000000006" customHeight="1">
      <c r="A65" s="69" t="s">
        <v>129</v>
      </c>
      <c r="B65" s="19"/>
      <c r="C65" s="23" t="s">
        <v>45</v>
      </c>
      <c r="D65" s="23" t="s">
        <v>49</v>
      </c>
      <c r="E65" s="23"/>
      <c r="F65" s="30">
        <f t="shared" si="21"/>
        <v>15.5</v>
      </c>
      <c r="G65" s="30">
        <f t="shared" si="21"/>
        <v>0</v>
      </c>
      <c r="H65" s="30">
        <f t="shared" si="21"/>
        <v>0</v>
      </c>
    </row>
    <row r="66" spans="1:8" s="5" customFormat="1" ht="46.8">
      <c r="A66" s="78" t="s">
        <v>130</v>
      </c>
      <c r="B66" s="19"/>
      <c r="C66" s="23" t="s">
        <v>45</v>
      </c>
      <c r="D66" s="23" t="s">
        <v>50</v>
      </c>
      <c r="E66" s="23"/>
      <c r="F66" s="30">
        <f>F67</f>
        <v>15.5</v>
      </c>
      <c r="G66" s="30">
        <f t="shared" si="21"/>
        <v>0</v>
      </c>
      <c r="H66" s="30">
        <f t="shared" si="21"/>
        <v>0</v>
      </c>
    </row>
    <row r="67" spans="1:8" s="4" customFormat="1" ht="31.8" customHeight="1">
      <c r="A67" s="122" t="s">
        <v>258</v>
      </c>
      <c r="B67" s="10"/>
      <c r="C67" s="12" t="s">
        <v>45</v>
      </c>
      <c r="D67" s="12" t="s">
        <v>50</v>
      </c>
      <c r="E67" s="12" t="s">
        <v>25</v>
      </c>
      <c r="F67" s="11">
        <v>15.5</v>
      </c>
      <c r="G67" s="11">
        <v>0</v>
      </c>
      <c r="H67" s="100">
        <v>0</v>
      </c>
    </row>
    <row r="68" spans="1:8" s="3" customFormat="1" ht="31.2">
      <c r="A68" s="6" t="s">
        <v>17</v>
      </c>
      <c r="B68" s="7"/>
      <c r="C68" s="15" t="s">
        <v>45</v>
      </c>
      <c r="D68" s="15" t="s">
        <v>18</v>
      </c>
      <c r="E68" s="15"/>
      <c r="F68" s="8">
        <f t="shared" ref="F68:H71" si="22">F69</f>
        <v>3.52</v>
      </c>
      <c r="G68" s="8">
        <f t="shared" si="22"/>
        <v>3.52</v>
      </c>
      <c r="H68" s="8">
        <f t="shared" si="22"/>
        <v>3.52</v>
      </c>
    </row>
    <row r="69" spans="1:8" s="3" customFormat="1" ht="31.2">
      <c r="A69" s="6" t="s">
        <v>19</v>
      </c>
      <c r="B69" s="7"/>
      <c r="C69" s="15" t="s">
        <v>45</v>
      </c>
      <c r="D69" s="15" t="s">
        <v>20</v>
      </c>
      <c r="E69" s="15"/>
      <c r="F69" s="8">
        <f t="shared" si="22"/>
        <v>3.52</v>
      </c>
      <c r="G69" s="8">
        <f t="shared" si="22"/>
        <v>3.52</v>
      </c>
      <c r="H69" s="8">
        <f t="shared" si="22"/>
        <v>3.52</v>
      </c>
    </row>
    <row r="70" spans="1:8" s="3" customFormat="1" ht="15.6">
      <c r="A70" s="20" t="s">
        <v>21</v>
      </c>
      <c r="B70" s="7"/>
      <c r="C70" s="15" t="s">
        <v>45</v>
      </c>
      <c r="D70" s="15" t="s">
        <v>22</v>
      </c>
      <c r="E70" s="15"/>
      <c r="F70" s="8">
        <f t="shared" si="22"/>
        <v>3.52</v>
      </c>
      <c r="G70" s="8">
        <f t="shared" si="22"/>
        <v>3.52</v>
      </c>
      <c r="H70" s="8">
        <f t="shared" si="22"/>
        <v>3.52</v>
      </c>
    </row>
    <row r="71" spans="1:8" s="4" customFormat="1" ht="103.2" customHeight="1">
      <c r="A71" s="71" t="s">
        <v>222</v>
      </c>
      <c r="B71" s="10"/>
      <c r="C71" s="23" t="s">
        <v>45</v>
      </c>
      <c r="D71" s="23" t="s">
        <v>51</v>
      </c>
      <c r="E71" s="23"/>
      <c r="F71" s="30">
        <f t="shared" si="22"/>
        <v>3.52</v>
      </c>
      <c r="G71" s="30">
        <f t="shared" si="22"/>
        <v>3.52</v>
      </c>
      <c r="H71" s="30">
        <f t="shared" si="22"/>
        <v>3.52</v>
      </c>
    </row>
    <row r="72" spans="1:8" s="4" customFormat="1" ht="27.6">
      <c r="A72" s="122" t="s">
        <v>258</v>
      </c>
      <c r="B72" s="10"/>
      <c r="C72" s="12" t="s">
        <v>45</v>
      </c>
      <c r="D72" s="12" t="s">
        <v>51</v>
      </c>
      <c r="E72" s="12" t="s">
        <v>25</v>
      </c>
      <c r="F72" s="11">
        <v>3.52</v>
      </c>
      <c r="G72" s="108">
        <v>3.52</v>
      </c>
      <c r="H72" s="11">
        <v>3.52</v>
      </c>
    </row>
    <row r="73" spans="1:8" s="3" customFormat="1" ht="31.2">
      <c r="A73" s="6" t="s">
        <v>39</v>
      </c>
      <c r="B73" s="7"/>
      <c r="C73" s="15" t="s">
        <v>45</v>
      </c>
      <c r="D73" s="15" t="s">
        <v>40</v>
      </c>
      <c r="E73" s="15"/>
      <c r="F73" s="8">
        <f t="shared" ref="F73:H75" si="23">F74</f>
        <v>583.53000000000009</v>
      </c>
      <c r="G73" s="8">
        <f t="shared" si="23"/>
        <v>52.5</v>
      </c>
      <c r="H73" s="8">
        <f t="shared" si="23"/>
        <v>52.5</v>
      </c>
    </row>
    <row r="74" spans="1:8" s="5" customFormat="1" ht="15.6">
      <c r="A74" s="18" t="s">
        <v>21</v>
      </c>
      <c r="B74" s="19"/>
      <c r="C74" s="23" t="s">
        <v>45</v>
      </c>
      <c r="D74" s="23" t="s">
        <v>53</v>
      </c>
      <c r="E74" s="23"/>
      <c r="F74" s="30">
        <f t="shared" si="23"/>
        <v>583.53000000000009</v>
      </c>
      <c r="G74" s="30">
        <f t="shared" si="23"/>
        <v>52.5</v>
      </c>
      <c r="H74" s="30">
        <f t="shared" si="23"/>
        <v>52.5</v>
      </c>
    </row>
    <row r="75" spans="1:8" s="5" customFormat="1" ht="15.6">
      <c r="A75" s="9" t="s">
        <v>21</v>
      </c>
      <c r="B75" s="19"/>
      <c r="C75" s="23" t="s">
        <v>45</v>
      </c>
      <c r="D75" s="23" t="s">
        <v>54</v>
      </c>
      <c r="E75" s="23"/>
      <c r="F75" s="30">
        <f t="shared" si="23"/>
        <v>583.53000000000009</v>
      </c>
      <c r="G75" s="30">
        <f t="shared" si="23"/>
        <v>52.5</v>
      </c>
      <c r="H75" s="30">
        <f t="shared" si="23"/>
        <v>52.5</v>
      </c>
    </row>
    <row r="76" spans="1:8" s="4" customFormat="1" ht="31.2">
      <c r="A76" s="53" t="s">
        <v>223</v>
      </c>
      <c r="B76" s="10"/>
      <c r="C76" s="23" t="s">
        <v>45</v>
      </c>
      <c r="D76" s="23" t="s">
        <v>55</v>
      </c>
      <c r="E76" s="23"/>
      <c r="F76" s="30">
        <f>F77+F78</f>
        <v>583.53000000000009</v>
      </c>
      <c r="G76" s="30">
        <f>G77+G78</f>
        <v>52.5</v>
      </c>
      <c r="H76" s="30">
        <f>H77+H78</f>
        <v>52.5</v>
      </c>
    </row>
    <row r="77" spans="1:8" s="121" customFormat="1" ht="27.6">
      <c r="A77" s="122" t="s">
        <v>258</v>
      </c>
      <c r="B77" s="153"/>
      <c r="C77" s="93" t="s">
        <v>45</v>
      </c>
      <c r="D77" s="93" t="s">
        <v>55</v>
      </c>
      <c r="E77" s="43" t="s">
        <v>25</v>
      </c>
      <c r="F77" s="13">
        <v>582.94000000000005</v>
      </c>
      <c r="G77" s="13">
        <v>52.5</v>
      </c>
      <c r="H77" s="13">
        <v>52.5</v>
      </c>
    </row>
    <row r="78" spans="1:8" s="121" customFormat="1" ht="15.6">
      <c r="A78" s="159" t="s">
        <v>261</v>
      </c>
      <c r="B78" s="16"/>
      <c r="C78" s="93" t="s">
        <v>45</v>
      </c>
      <c r="D78" s="93" t="s">
        <v>55</v>
      </c>
      <c r="E78" s="93" t="s">
        <v>43</v>
      </c>
      <c r="F78" s="17">
        <v>0.59</v>
      </c>
      <c r="G78" s="17">
        <v>0</v>
      </c>
      <c r="H78" s="17">
        <v>0</v>
      </c>
    </row>
    <row r="79" spans="1:8" s="3" customFormat="1" ht="15.6">
      <c r="A79" s="20" t="s">
        <v>56</v>
      </c>
      <c r="B79" s="7"/>
      <c r="C79" s="15" t="s">
        <v>57</v>
      </c>
      <c r="D79" s="15"/>
      <c r="E79" s="15"/>
      <c r="F79" s="30">
        <f t="shared" ref="F79:H83" si="24">F80</f>
        <v>214.8</v>
      </c>
      <c r="G79" s="30">
        <f t="shared" si="24"/>
        <v>233.1</v>
      </c>
      <c r="H79" s="30">
        <f t="shared" si="24"/>
        <v>240.79999999999998</v>
      </c>
    </row>
    <row r="80" spans="1:8" s="5" customFormat="1" ht="31.2">
      <c r="A80" s="71" t="s">
        <v>58</v>
      </c>
      <c r="B80" s="19"/>
      <c r="C80" s="23" t="s">
        <v>59</v>
      </c>
      <c r="D80" s="15" t="s">
        <v>158</v>
      </c>
      <c r="E80" s="23"/>
      <c r="F80" s="30">
        <f t="shared" si="24"/>
        <v>214.8</v>
      </c>
      <c r="G80" s="30">
        <f t="shared" si="24"/>
        <v>233.1</v>
      </c>
      <c r="H80" s="30">
        <f t="shared" si="24"/>
        <v>240.79999999999998</v>
      </c>
    </row>
    <row r="81" spans="1:8" s="5" customFormat="1" ht="31.2">
      <c r="A81" s="71" t="s">
        <v>52</v>
      </c>
      <c r="B81" s="19"/>
      <c r="C81" s="23" t="s">
        <v>59</v>
      </c>
      <c r="D81" s="23" t="s">
        <v>40</v>
      </c>
      <c r="E81" s="23"/>
      <c r="F81" s="30">
        <f t="shared" si="24"/>
        <v>214.8</v>
      </c>
      <c r="G81" s="30">
        <f t="shared" si="24"/>
        <v>233.1</v>
      </c>
      <c r="H81" s="30">
        <f t="shared" si="24"/>
        <v>240.79999999999998</v>
      </c>
    </row>
    <row r="82" spans="1:8" s="3" customFormat="1" ht="15.6">
      <c r="A82" s="18" t="s">
        <v>21</v>
      </c>
      <c r="B82" s="16"/>
      <c r="C82" s="23" t="s">
        <v>59</v>
      </c>
      <c r="D82" s="23" t="s">
        <v>53</v>
      </c>
      <c r="E82" s="23"/>
      <c r="F82" s="30">
        <f t="shared" si="24"/>
        <v>214.8</v>
      </c>
      <c r="G82" s="30">
        <f t="shared" si="24"/>
        <v>233.1</v>
      </c>
      <c r="H82" s="30">
        <f t="shared" si="24"/>
        <v>240.79999999999998</v>
      </c>
    </row>
    <row r="83" spans="1:8" s="3" customFormat="1" ht="15.6">
      <c r="A83" s="9" t="s">
        <v>21</v>
      </c>
      <c r="B83" s="16"/>
      <c r="C83" s="23" t="s">
        <v>59</v>
      </c>
      <c r="D83" s="23" t="s">
        <v>54</v>
      </c>
      <c r="E83" s="23"/>
      <c r="F83" s="30">
        <f t="shared" si="24"/>
        <v>214.8</v>
      </c>
      <c r="G83" s="30">
        <f t="shared" si="24"/>
        <v>233.1</v>
      </c>
      <c r="H83" s="30">
        <f t="shared" si="24"/>
        <v>240.79999999999998</v>
      </c>
    </row>
    <row r="84" spans="1:8" s="5" customFormat="1" ht="54.6" customHeight="1">
      <c r="A84" s="26" t="s">
        <v>126</v>
      </c>
      <c r="B84" s="19"/>
      <c r="C84" s="23" t="s">
        <v>59</v>
      </c>
      <c r="D84" s="23" t="s">
        <v>60</v>
      </c>
      <c r="E84" s="23"/>
      <c r="F84" s="30">
        <f>F85+F87+F89</f>
        <v>214.8</v>
      </c>
      <c r="G84" s="30">
        <f>G85+G87+G89</f>
        <v>233.1</v>
      </c>
      <c r="H84" s="30">
        <f>H85+H87+H89</f>
        <v>240.79999999999998</v>
      </c>
    </row>
    <row r="85" spans="1:8" s="5" customFormat="1" ht="30" customHeight="1">
      <c r="A85" s="67" t="s">
        <v>216</v>
      </c>
      <c r="B85" s="19"/>
      <c r="C85" s="23" t="s">
        <v>59</v>
      </c>
      <c r="D85" s="23" t="s">
        <v>60</v>
      </c>
      <c r="E85" s="23"/>
      <c r="F85" s="30">
        <f t="shared" ref="F85:H87" si="25">F86</f>
        <v>140.25</v>
      </c>
      <c r="G85" s="30">
        <f t="shared" si="25"/>
        <v>166.57</v>
      </c>
      <c r="H85" s="30">
        <f t="shared" si="25"/>
        <v>184.95</v>
      </c>
    </row>
    <row r="86" spans="1:8" s="121" customFormat="1" ht="69.599999999999994">
      <c r="A86" s="147" t="s">
        <v>259</v>
      </c>
      <c r="B86" s="16"/>
      <c r="C86" s="93" t="s">
        <v>59</v>
      </c>
      <c r="D86" s="93" t="s">
        <v>60</v>
      </c>
      <c r="E86" s="93" t="s">
        <v>32</v>
      </c>
      <c r="F86" s="17">
        <v>140.25</v>
      </c>
      <c r="G86" s="152">
        <v>166.57</v>
      </c>
      <c r="H86" s="17">
        <v>184.95</v>
      </c>
    </row>
    <row r="87" spans="1:8" s="4" customFormat="1" ht="78">
      <c r="A87" s="67" t="s">
        <v>217</v>
      </c>
      <c r="B87" s="10"/>
      <c r="C87" s="23" t="s">
        <v>59</v>
      </c>
      <c r="D87" s="23" t="s">
        <v>60</v>
      </c>
      <c r="E87" s="12"/>
      <c r="F87" s="30">
        <f t="shared" si="25"/>
        <v>39.630000000000003</v>
      </c>
      <c r="G87" s="30">
        <f t="shared" si="25"/>
        <v>50.61</v>
      </c>
      <c r="H87" s="30">
        <f t="shared" si="25"/>
        <v>55.85</v>
      </c>
    </row>
    <row r="88" spans="1:8" s="121" customFormat="1" ht="69.599999999999994">
      <c r="A88" s="147" t="s">
        <v>259</v>
      </c>
      <c r="B88" s="16"/>
      <c r="C88" s="93" t="s">
        <v>59</v>
      </c>
      <c r="D88" s="93" t="s">
        <v>60</v>
      </c>
      <c r="E88" s="93" t="s">
        <v>32</v>
      </c>
      <c r="F88" s="17">
        <v>39.630000000000003</v>
      </c>
      <c r="G88" s="148">
        <v>50.61</v>
      </c>
      <c r="H88" s="17">
        <v>55.85</v>
      </c>
    </row>
    <row r="89" spans="1:8" s="61" customFormat="1" ht="27.6">
      <c r="A89" s="122" t="s">
        <v>258</v>
      </c>
      <c r="B89" s="149"/>
      <c r="C89" s="150" t="s">
        <v>59</v>
      </c>
      <c r="D89" s="151" t="s">
        <v>60</v>
      </c>
      <c r="E89" s="149">
        <v>200</v>
      </c>
      <c r="F89" s="17">
        <v>34.92</v>
      </c>
      <c r="G89" s="17">
        <v>15.92</v>
      </c>
      <c r="H89" s="17">
        <v>0</v>
      </c>
    </row>
    <row r="90" spans="1:8" s="4" customFormat="1" ht="46.8">
      <c r="A90" s="6" t="s">
        <v>61</v>
      </c>
      <c r="B90" s="7"/>
      <c r="C90" s="15" t="s">
        <v>62</v>
      </c>
      <c r="D90" s="15"/>
      <c r="E90" s="15"/>
      <c r="F90" s="8">
        <f>F91+F104</f>
        <v>380.86</v>
      </c>
      <c r="G90" s="8">
        <f>G91+G104</f>
        <v>45.3</v>
      </c>
      <c r="H90" s="8">
        <f>H91+H104</f>
        <v>40</v>
      </c>
    </row>
    <row r="91" spans="1:8" s="3" customFormat="1" ht="15.6">
      <c r="A91" s="20" t="s">
        <v>63</v>
      </c>
      <c r="B91" s="7"/>
      <c r="C91" s="15" t="s">
        <v>64</v>
      </c>
      <c r="D91" s="15" t="s">
        <v>158</v>
      </c>
      <c r="E91" s="15"/>
      <c r="F91" s="8">
        <f>F92+F99</f>
        <v>375.76</v>
      </c>
      <c r="G91" s="8">
        <f>G92+G99</f>
        <v>40</v>
      </c>
      <c r="H91" s="8">
        <f>H92+H99</f>
        <v>40</v>
      </c>
    </row>
    <row r="92" spans="1:8" s="3" customFormat="1" ht="64.2" customHeight="1">
      <c r="A92" s="6" t="s">
        <v>224</v>
      </c>
      <c r="B92" s="7"/>
      <c r="C92" s="15" t="s">
        <v>64</v>
      </c>
      <c r="D92" s="15" t="s">
        <v>255</v>
      </c>
      <c r="E92" s="15"/>
      <c r="F92" s="8">
        <f>F94</f>
        <v>54</v>
      </c>
      <c r="G92" s="8">
        <f>G94</f>
        <v>40</v>
      </c>
      <c r="H92" s="8">
        <f>H94</f>
        <v>40</v>
      </c>
    </row>
    <row r="93" spans="1:8" s="3" customFormat="1" ht="15.6">
      <c r="A93" s="21" t="s">
        <v>47</v>
      </c>
      <c r="B93" s="7"/>
      <c r="C93" s="15" t="s">
        <v>64</v>
      </c>
      <c r="D93" s="15" t="s">
        <v>65</v>
      </c>
      <c r="E93" s="15"/>
      <c r="F93" s="8">
        <f t="shared" ref="F93:H95" si="26">F94</f>
        <v>54</v>
      </c>
      <c r="G93" s="8">
        <f t="shared" si="26"/>
        <v>40</v>
      </c>
      <c r="H93" s="8">
        <f t="shared" si="26"/>
        <v>40</v>
      </c>
    </row>
    <row r="94" spans="1:8" s="5" customFormat="1" ht="65.400000000000006" customHeight="1">
      <c r="A94" s="71" t="s">
        <v>225</v>
      </c>
      <c r="B94" s="19"/>
      <c r="C94" s="23" t="s">
        <v>64</v>
      </c>
      <c r="D94" s="15" t="s">
        <v>254</v>
      </c>
      <c r="E94" s="23"/>
      <c r="F94" s="30">
        <f>F95+F97</f>
        <v>54</v>
      </c>
      <c r="G94" s="30">
        <f t="shared" si="26"/>
        <v>40</v>
      </c>
      <c r="H94" s="30">
        <f t="shared" si="26"/>
        <v>40</v>
      </c>
    </row>
    <row r="95" spans="1:8" s="5" customFormat="1" ht="23.4" customHeight="1">
      <c r="A95" s="20" t="s">
        <v>63</v>
      </c>
      <c r="B95" s="19"/>
      <c r="C95" s="23" t="s">
        <v>64</v>
      </c>
      <c r="D95" s="23" t="s">
        <v>66</v>
      </c>
      <c r="E95" s="23"/>
      <c r="F95" s="30">
        <f>F96</f>
        <v>40</v>
      </c>
      <c r="G95" s="30">
        <f t="shared" si="26"/>
        <v>40</v>
      </c>
      <c r="H95" s="30">
        <f t="shared" si="26"/>
        <v>40</v>
      </c>
    </row>
    <row r="96" spans="1:8" s="4" customFormat="1" ht="27.6">
      <c r="A96" s="122" t="s">
        <v>258</v>
      </c>
      <c r="B96" s="10"/>
      <c r="C96" s="12" t="s">
        <v>64</v>
      </c>
      <c r="D96" s="12" t="s">
        <v>66</v>
      </c>
      <c r="E96" s="12" t="s">
        <v>25</v>
      </c>
      <c r="F96" s="11">
        <v>40</v>
      </c>
      <c r="G96" s="11">
        <v>40</v>
      </c>
      <c r="H96" s="11">
        <v>40</v>
      </c>
    </row>
    <row r="97" spans="1:8" s="61" customFormat="1" ht="31.2">
      <c r="A97" s="80" t="s">
        <v>252</v>
      </c>
      <c r="B97" s="59"/>
      <c r="C97" s="96" t="s">
        <v>64</v>
      </c>
      <c r="D97" s="98" t="s">
        <v>253</v>
      </c>
      <c r="E97" s="59"/>
      <c r="F97" s="30">
        <f>F98</f>
        <v>14</v>
      </c>
      <c r="G97" s="30">
        <f t="shared" ref="G97:H97" si="27">G98</f>
        <v>0</v>
      </c>
      <c r="H97" s="30">
        <f t="shared" si="27"/>
        <v>0</v>
      </c>
    </row>
    <row r="98" spans="1:8" s="61" customFormat="1" ht="27.6">
      <c r="A98" s="122" t="s">
        <v>258</v>
      </c>
      <c r="B98" s="59"/>
      <c r="C98" s="97" t="s">
        <v>64</v>
      </c>
      <c r="D98" s="124" t="s">
        <v>253</v>
      </c>
      <c r="E98" s="59">
        <v>200</v>
      </c>
      <c r="F98" s="13">
        <v>14</v>
      </c>
      <c r="G98" s="13">
        <v>0</v>
      </c>
      <c r="H98" s="13">
        <v>0</v>
      </c>
    </row>
    <row r="99" spans="1:8" s="5" customFormat="1" ht="31.2">
      <c r="A99" s="40" t="s">
        <v>52</v>
      </c>
      <c r="B99" s="41"/>
      <c r="C99" s="23" t="s">
        <v>64</v>
      </c>
      <c r="D99" s="42" t="s">
        <v>40</v>
      </c>
      <c r="E99" s="42"/>
      <c r="F99" s="30">
        <f t="shared" ref="F99:F101" si="28">F100</f>
        <v>321.76</v>
      </c>
      <c r="G99" s="30">
        <f t="shared" ref="G99:G102" si="29">G100</f>
        <v>0</v>
      </c>
      <c r="H99" s="30">
        <f t="shared" ref="H99:H102" si="30">H100</f>
        <v>0</v>
      </c>
    </row>
    <row r="100" spans="1:8" s="5" customFormat="1" ht="15.6">
      <c r="A100" s="40" t="s">
        <v>21</v>
      </c>
      <c r="B100" s="41"/>
      <c r="C100" s="23" t="s">
        <v>64</v>
      </c>
      <c r="D100" s="42" t="s">
        <v>53</v>
      </c>
      <c r="E100" s="42"/>
      <c r="F100" s="30">
        <f t="shared" si="28"/>
        <v>321.76</v>
      </c>
      <c r="G100" s="30">
        <f t="shared" si="29"/>
        <v>0</v>
      </c>
      <c r="H100" s="30">
        <f t="shared" si="30"/>
        <v>0</v>
      </c>
    </row>
    <row r="101" spans="1:8" s="5" customFormat="1" ht="15.6">
      <c r="A101" s="40" t="s">
        <v>21</v>
      </c>
      <c r="B101" s="41"/>
      <c r="C101" s="23" t="s">
        <v>64</v>
      </c>
      <c r="D101" s="42" t="s">
        <v>54</v>
      </c>
      <c r="E101" s="42"/>
      <c r="F101" s="30">
        <f t="shared" si="28"/>
        <v>321.76</v>
      </c>
      <c r="G101" s="30">
        <f t="shared" si="29"/>
        <v>0</v>
      </c>
      <c r="H101" s="30">
        <f t="shared" si="30"/>
        <v>0</v>
      </c>
    </row>
    <row r="102" spans="1:8" s="5" customFormat="1" ht="46.8">
      <c r="A102" s="40" t="s">
        <v>156</v>
      </c>
      <c r="B102" s="41"/>
      <c r="C102" s="23" t="s">
        <v>64</v>
      </c>
      <c r="D102" s="42" t="s">
        <v>159</v>
      </c>
      <c r="E102" s="42"/>
      <c r="F102" s="30">
        <f>F103</f>
        <v>321.76</v>
      </c>
      <c r="G102" s="30">
        <f t="shared" si="29"/>
        <v>0</v>
      </c>
      <c r="H102" s="30">
        <f t="shared" si="30"/>
        <v>0</v>
      </c>
    </row>
    <row r="103" spans="1:8" s="5" customFormat="1" ht="27.6">
      <c r="A103" s="122" t="s">
        <v>258</v>
      </c>
      <c r="B103" s="41"/>
      <c r="C103" s="12" t="s">
        <v>64</v>
      </c>
      <c r="D103" s="43" t="s">
        <v>159</v>
      </c>
      <c r="E103" s="43" t="s">
        <v>25</v>
      </c>
      <c r="F103" s="13">
        <v>321.76</v>
      </c>
      <c r="G103" s="13">
        <v>0</v>
      </c>
      <c r="H103" s="13">
        <v>0</v>
      </c>
    </row>
    <row r="104" spans="1:8" s="4" customFormat="1" ht="51" customHeight="1">
      <c r="A104" s="22" t="s">
        <v>131</v>
      </c>
      <c r="B104" s="10"/>
      <c r="C104" s="23" t="s">
        <v>67</v>
      </c>
      <c r="D104" s="23" t="s">
        <v>158</v>
      </c>
      <c r="E104" s="12"/>
      <c r="F104" s="30">
        <v>5.0999999999999996</v>
      </c>
      <c r="G104" s="30">
        <v>5.3</v>
      </c>
      <c r="H104" s="30">
        <v>0</v>
      </c>
    </row>
    <row r="105" spans="1:8" s="3" customFormat="1" ht="78">
      <c r="A105" s="54" t="s">
        <v>226</v>
      </c>
      <c r="B105" s="16"/>
      <c r="C105" s="23" t="s">
        <v>67</v>
      </c>
      <c r="D105" s="23" t="s">
        <v>68</v>
      </c>
      <c r="E105" s="23"/>
      <c r="F105" s="30">
        <f t="shared" ref="F105:H107" si="31">F106</f>
        <v>5.0999999999999996</v>
      </c>
      <c r="G105" s="30">
        <f t="shared" si="31"/>
        <v>5.3</v>
      </c>
      <c r="H105" s="30">
        <f t="shared" si="31"/>
        <v>0</v>
      </c>
    </row>
    <row r="106" spans="1:8" s="3" customFormat="1" ht="15.6">
      <c r="A106" s="21" t="s">
        <v>47</v>
      </c>
      <c r="B106" s="16"/>
      <c r="C106" s="23" t="s">
        <v>67</v>
      </c>
      <c r="D106" s="23" t="s">
        <v>69</v>
      </c>
      <c r="E106" s="23"/>
      <c r="F106" s="30">
        <f t="shared" si="31"/>
        <v>5.0999999999999996</v>
      </c>
      <c r="G106" s="30">
        <f t="shared" si="31"/>
        <v>5.3</v>
      </c>
      <c r="H106" s="30">
        <f t="shared" si="31"/>
        <v>0</v>
      </c>
    </row>
    <row r="107" spans="1:8" s="5" customFormat="1" ht="65.400000000000006" customHeight="1">
      <c r="A107" s="69" t="s">
        <v>132</v>
      </c>
      <c r="B107" s="19"/>
      <c r="C107" s="23" t="s">
        <v>67</v>
      </c>
      <c r="D107" s="23" t="s">
        <v>70</v>
      </c>
      <c r="E107" s="23"/>
      <c r="F107" s="30">
        <f t="shared" si="31"/>
        <v>5.0999999999999996</v>
      </c>
      <c r="G107" s="30">
        <f t="shared" si="31"/>
        <v>5.3</v>
      </c>
      <c r="H107" s="30">
        <f t="shared" si="31"/>
        <v>0</v>
      </c>
    </row>
    <row r="108" spans="1:8" s="5" customFormat="1" ht="51.6" customHeight="1">
      <c r="A108" s="26" t="s">
        <v>133</v>
      </c>
      <c r="B108" s="19"/>
      <c r="C108" s="23" t="s">
        <v>67</v>
      </c>
      <c r="D108" s="23" t="s">
        <v>71</v>
      </c>
      <c r="E108" s="23"/>
      <c r="F108" s="30">
        <v>5.0999999999999996</v>
      </c>
      <c r="G108" s="30">
        <f>G109</f>
        <v>5.3</v>
      </c>
      <c r="H108" s="30">
        <f>H109</f>
        <v>0</v>
      </c>
    </row>
    <row r="109" spans="1:8" s="4" customFormat="1" ht="27.6">
      <c r="A109" s="122" t="s">
        <v>258</v>
      </c>
      <c r="B109" s="10"/>
      <c r="C109" s="93" t="s">
        <v>67</v>
      </c>
      <c r="D109" s="12" t="s">
        <v>71</v>
      </c>
      <c r="E109" s="12" t="s">
        <v>25</v>
      </c>
      <c r="F109" s="11">
        <v>5.0999999999999996</v>
      </c>
      <c r="G109" s="11">
        <v>5.3</v>
      </c>
      <c r="H109" s="11">
        <v>0</v>
      </c>
    </row>
    <row r="110" spans="1:8" s="3" customFormat="1" ht="15.6">
      <c r="A110" s="20" t="s">
        <v>72</v>
      </c>
      <c r="B110" s="7"/>
      <c r="C110" s="15" t="s">
        <v>73</v>
      </c>
      <c r="D110" s="15"/>
      <c r="E110" s="15"/>
      <c r="F110" s="8">
        <f>F111+F127</f>
        <v>4376.3600000000006</v>
      </c>
      <c r="G110" s="8">
        <f>G111+G127</f>
        <v>1368.4</v>
      </c>
      <c r="H110" s="8">
        <f>H111+H127</f>
        <v>2715.7</v>
      </c>
    </row>
    <row r="111" spans="1:8" s="3" customFormat="1" ht="15.6">
      <c r="A111" s="6" t="s">
        <v>74</v>
      </c>
      <c r="B111" s="7"/>
      <c r="C111" s="15" t="s">
        <v>75</v>
      </c>
      <c r="D111" s="15"/>
      <c r="E111" s="15"/>
      <c r="F111" s="8">
        <f t="shared" ref="F111:H112" si="32">SUM(F113+F118+F122)</f>
        <v>3057.8</v>
      </c>
      <c r="G111" s="8">
        <f t="shared" si="32"/>
        <v>1209.4000000000001</v>
      </c>
      <c r="H111" s="8">
        <f t="shared" si="32"/>
        <v>2715.7</v>
      </c>
    </row>
    <row r="112" spans="1:8" s="3" customFormat="1" ht="15.6">
      <c r="A112" s="6" t="s">
        <v>74</v>
      </c>
      <c r="B112" s="7"/>
      <c r="C112" s="15" t="s">
        <v>75</v>
      </c>
      <c r="D112" s="15" t="s">
        <v>158</v>
      </c>
      <c r="E112" s="15"/>
      <c r="F112" s="8">
        <f t="shared" si="32"/>
        <v>3057.8</v>
      </c>
      <c r="G112" s="8">
        <f t="shared" si="32"/>
        <v>1209.4000000000001</v>
      </c>
      <c r="H112" s="8">
        <f t="shared" si="32"/>
        <v>2715.7</v>
      </c>
    </row>
    <row r="113" spans="1:8" s="3" customFormat="1" ht="94.2" customHeight="1">
      <c r="A113" s="53" t="s">
        <v>227</v>
      </c>
      <c r="B113" s="7"/>
      <c r="C113" s="15" t="s">
        <v>75</v>
      </c>
      <c r="D113" s="15" t="s">
        <v>76</v>
      </c>
      <c r="E113" s="15"/>
      <c r="F113" s="30">
        <f t="shared" ref="F113:H116" si="33">F114</f>
        <v>825.5</v>
      </c>
      <c r="G113" s="30">
        <f t="shared" si="33"/>
        <v>1209.4000000000001</v>
      </c>
      <c r="H113" s="30">
        <f t="shared" si="33"/>
        <v>809.3</v>
      </c>
    </row>
    <row r="114" spans="1:8" s="4" customFormat="1" ht="15.6">
      <c r="A114" s="79" t="s">
        <v>47</v>
      </c>
      <c r="B114" s="10"/>
      <c r="C114" s="23" t="s">
        <v>75</v>
      </c>
      <c r="D114" s="23" t="s">
        <v>77</v>
      </c>
      <c r="E114" s="23"/>
      <c r="F114" s="30">
        <f t="shared" si="33"/>
        <v>825.5</v>
      </c>
      <c r="G114" s="30">
        <f t="shared" si="33"/>
        <v>1209.4000000000001</v>
      </c>
      <c r="H114" s="30">
        <f t="shared" si="33"/>
        <v>809.3</v>
      </c>
    </row>
    <row r="115" spans="1:8" s="5" customFormat="1" ht="46.8">
      <c r="A115" s="53" t="s">
        <v>228</v>
      </c>
      <c r="B115" s="19"/>
      <c r="C115" s="23" t="s">
        <v>75</v>
      </c>
      <c r="D115" s="23" t="s">
        <v>154</v>
      </c>
      <c r="E115" s="23"/>
      <c r="F115" s="30">
        <f t="shared" si="33"/>
        <v>825.5</v>
      </c>
      <c r="G115" s="30">
        <f t="shared" si="33"/>
        <v>1209.4000000000001</v>
      </c>
      <c r="H115" s="30">
        <f t="shared" si="33"/>
        <v>809.3</v>
      </c>
    </row>
    <row r="116" spans="1:8" s="5" customFormat="1" ht="46.8">
      <c r="A116" s="18" t="s">
        <v>145</v>
      </c>
      <c r="B116" s="19"/>
      <c r="C116" s="23" t="s">
        <v>75</v>
      </c>
      <c r="D116" s="23" t="s">
        <v>147</v>
      </c>
      <c r="E116" s="23"/>
      <c r="F116" s="8">
        <f t="shared" si="33"/>
        <v>825.5</v>
      </c>
      <c r="G116" s="30">
        <f>G117</f>
        <v>1209.4000000000001</v>
      </c>
      <c r="H116" s="30">
        <f>H117</f>
        <v>809.3</v>
      </c>
    </row>
    <row r="117" spans="1:8" s="4" customFormat="1" ht="27.6">
      <c r="A117" s="122" t="s">
        <v>258</v>
      </c>
      <c r="B117" s="14"/>
      <c r="C117" s="12" t="s">
        <v>75</v>
      </c>
      <c r="D117" s="12" t="s">
        <v>147</v>
      </c>
      <c r="E117" s="12" t="s">
        <v>25</v>
      </c>
      <c r="F117" s="24">
        <v>825.5</v>
      </c>
      <c r="G117" s="24">
        <v>1209.4000000000001</v>
      </c>
      <c r="H117" s="24">
        <v>809.3</v>
      </c>
    </row>
    <row r="118" spans="1:8" s="5" customFormat="1" ht="15.6">
      <c r="A118" s="40" t="s">
        <v>160</v>
      </c>
      <c r="B118" s="41"/>
      <c r="C118" s="23" t="s">
        <v>75</v>
      </c>
      <c r="D118" s="42" t="s">
        <v>165</v>
      </c>
      <c r="E118" s="42"/>
      <c r="F118" s="8">
        <f t="shared" ref="F118:H120" si="34">F119</f>
        <v>0</v>
      </c>
      <c r="G118" s="8">
        <f t="shared" si="34"/>
        <v>0</v>
      </c>
      <c r="H118" s="8">
        <f t="shared" si="34"/>
        <v>1906.4</v>
      </c>
    </row>
    <row r="119" spans="1:8" s="5" customFormat="1" ht="30" customHeight="1">
      <c r="A119" s="40" t="s">
        <v>161</v>
      </c>
      <c r="B119" s="41"/>
      <c r="C119" s="23" t="s">
        <v>75</v>
      </c>
      <c r="D119" s="42" t="s">
        <v>164</v>
      </c>
      <c r="E119" s="42"/>
      <c r="F119" s="8">
        <f t="shared" si="34"/>
        <v>0</v>
      </c>
      <c r="G119" s="8">
        <f t="shared" si="34"/>
        <v>0</v>
      </c>
      <c r="H119" s="8">
        <f t="shared" si="34"/>
        <v>1906.4</v>
      </c>
    </row>
    <row r="120" spans="1:8" s="5" customFormat="1" ht="19.8" customHeight="1">
      <c r="A120" s="40" t="s">
        <v>162</v>
      </c>
      <c r="B120" s="41"/>
      <c r="C120" s="23" t="s">
        <v>75</v>
      </c>
      <c r="D120" s="42" t="s">
        <v>163</v>
      </c>
      <c r="E120" s="42"/>
      <c r="F120" s="8">
        <f t="shared" si="34"/>
        <v>0</v>
      </c>
      <c r="G120" s="8">
        <f t="shared" si="34"/>
        <v>0</v>
      </c>
      <c r="H120" s="8">
        <f t="shared" si="34"/>
        <v>1906.4</v>
      </c>
    </row>
    <row r="121" spans="1:8" s="4" customFormat="1" ht="27.6">
      <c r="A121" s="122" t="s">
        <v>258</v>
      </c>
      <c r="B121" s="14"/>
      <c r="C121" s="12" t="s">
        <v>75</v>
      </c>
      <c r="D121" s="32" t="s">
        <v>163</v>
      </c>
      <c r="E121" s="32" t="s">
        <v>25</v>
      </c>
      <c r="F121" s="24">
        <v>0</v>
      </c>
      <c r="G121" s="24">
        <v>0</v>
      </c>
      <c r="H121" s="24">
        <v>1906.4</v>
      </c>
    </row>
    <row r="122" spans="1:8" s="5" customFormat="1" ht="115.8" customHeight="1">
      <c r="A122" s="80" t="s">
        <v>229</v>
      </c>
      <c r="B122" s="41"/>
      <c r="C122" s="23" t="s">
        <v>75</v>
      </c>
      <c r="D122" s="42" t="s">
        <v>79</v>
      </c>
      <c r="E122" s="42"/>
      <c r="F122" s="8">
        <f t="shared" ref="F122:H141" si="35">F123</f>
        <v>2232.3000000000002</v>
      </c>
      <c r="G122" s="8">
        <f t="shared" si="35"/>
        <v>0</v>
      </c>
      <c r="H122" s="8">
        <f t="shared" si="35"/>
        <v>0</v>
      </c>
    </row>
    <row r="123" spans="1:8" s="5" customFormat="1" ht="15.6">
      <c r="A123" s="40" t="s">
        <v>47</v>
      </c>
      <c r="B123" s="41"/>
      <c r="C123" s="23" t="s">
        <v>75</v>
      </c>
      <c r="D123" s="42" t="s">
        <v>94</v>
      </c>
      <c r="E123" s="42"/>
      <c r="F123" s="8">
        <f t="shared" si="35"/>
        <v>2232.3000000000002</v>
      </c>
      <c r="G123" s="8">
        <f t="shared" si="35"/>
        <v>0</v>
      </c>
      <c r="H123" s="8">
        <f t="shared" si="35"/>
        <v>0</v>
      </c>
    </row>
    <row r="124" spans="1:8" s="5" customFormat="1" ht="66" customHeight="1">
      <c r="A124" s="81" t="s">
        <v>230</v>
      </c>
      <c r="B124" s="41"/>
      <c r="C124" s="23" t="s">
        <v>75</v>
      </c>
      <c r="D124" s="42" t="s">
        <v>95</v>
      </c>
      <c r="E124" s="42"/>
      <c r="F124" s="8">
        <f t="shared" si="35"/>
        <v>2232.3000000000002</v>
      </c>
      <c r="G124" s="8">
        <f t="shared" si="35"/>
        <v>0</v>
      </c>
      <c r="H124" s="8">
        <f t="shared" si="35"/>
        <v>0</v>
      </c>
    </row>
    <row r="125" spans="1:8" s="5" customFormat="1" ht="82.8" customHeight="1">
      <c r="A125" s="40" t="s">
        <v>166</v>
      </c>
      <c r="B125" s="41"/>
      <c r="C125" s="23" t="s">
        <v>75</v>
      </c>
      <c r="D125" s="42" t="s">
        <v>146</v>
      </c>
      <c r="E125" s="42"/>
      <c r="F125" s="8">
        <f t="shared" si="35"/>
        <v>2232.3000000000002</v>
      </c>
      <c r="G125" s="8">
        <f t="shared" si="35"/>
        <v>0</v>
      </c>
      <c r="H125" s="8">
        <f t="shared" si="35"/>
        <v>0</v>
      </c>
    </row>
    <row r="126" spans="1:8" s="4" customFormat="1" ht="27.6">
      <c r="A126" s="122" t="s">
        <v>258</v>
      </c>
      <c r="B126" s="14"/>
      <c r="C126" s="12" t="s">
        <v>75</v>
      </c>
      <c r="D126" s="32" t="s">
        <v>146</v>
      </c>
      <c r="E126" s="32"/>
      <c r="F126" s="24">
        <v>2232.3000000000002</v>
      </c>
      <c r="G126" s="24">
        <v>0</v>
      </c>
      <c r="H126" s="24">
        <v>0</v>
      </c>
    </row>
    <row r="127" spans="1:8" s="109" customFormat="1" ht="31.2">
      <c r="A127" s="34" t="s">
        <v>81</v>
      </c>
      <c r="B127" s="15"/>
      <c r="C127" s="15" t="s">
        <v>82</v>
      </c>
      <c r="D127" s="65"/>
      <c r="E127" s="15"/>
      <c r="F127" s="8">
        <f>F128</f>
        <v>1318.56</v>
      </c>
      <c r="G127" s="8">
        <f t="shared" ref="G127:H127" si="36">G128</f>
        <v>159</v>
      </c>
      <c r="H127" s="8">
        <f t="shared" si="36"/>
        <v>0</v>
      </c>
    </row>
    <row r="128" spans="1:8" s="109" customFormat="1" ht="31.2">
      <c r="A128" s="34" t="s">
        <v>81</v>
      </c>
      <c r="B128" s="15"/>
      <c r="C128" s="15" t="s">
        <v>82</v>
      </c>
      <c r="D128" s="65" t="s">
        <v>158</v>
      </c>
      <c r="E128" s="15"/>
      <c r="F128" s="8">
        <f>F129+F135+F140</f>
        <v>1318.56</v>
      </c>
      <c r="G128" s="8">
        <f>G129+G135+G140</f>
        <v>159</v>
      </c>
      <c r="H128" s="8">
        <f>H129+H135+H140</f>
        <v>0</v>
      </c>
    </row>
    <row r="129" spans="1:8" s="109" customFormat="1" ht="95.4" customHeight="1">
      <c r="A129" s="80" t="s">
        <v>232</v>
      </c>
      <c r="B129" s="65"/>
      <c r="C129" s="65" t="s">
        <v>82</v>
      </c>
      <c r="D129" s="65" t="s">
        <v>170</v>
      </c>
      <c r="E129" s="65"/>
      <c r="F129" s="8">
        <f t="shared" si="35"/>
        <v>47.01</v>
      </c>
      <c r="G129" s="8">
        <f t="shared" si="35"/>
        <v>0</v>
      </c>
      <c r="H129" s="8">
        <f t="shared" si="35"/>
        <v>0</v>
      </c>
    </row>
    <row r="130" spans="1:8" s="109" customFormat="1" ht="18" customHeight="1">
      <c r="A130" s="44" t="s">
        <v>160</v>
      </c>
      <c r="B130" s="65"/>
      <c r="C130" s="65" t="s">
        <v>82</v>
      </c>
      <c r="D130" s="65" t="s">
        <v>169</v>
      </c>
      <c r="E130" s="65"/>
      <c r="F130" s="8">
        <f t="shared" si="35"/>
        <v>47.01</v>
      </c>
      <c r="G130" s="8">
        <f t="shared" si="35"/>
        <v>0</v>
      </c>
      <c r="H130" s="8">
        <f t="shared" si="35"/>
        <v>0</v>
      </c>
    </row>
    <row r="131" spans="1:8" s="109" customFormat="1" ht="78">
      <c r="A131" s="44" t="s">
        <v>172</v>
      </c>
      <c r="B131" s="65"/>
      <c r="C131" s="65" t="s">
        <v>82</v>
      </c>
      <c r="D131" s="65" t="s">
        <v>168</v>
      </c>
      <c r="E131" s="65"/>
      <c r="F131" s="8">
        <f t="shared" si="35"/>
        <v>47.01</v>
      </c>
      <c r="G131" s="8">
        <f t="shared" si="35"/>
        <v>0</v>
      </c>
      <c r="H131" s="8">
        <f t="shared" si="35"/>
        <v>0</v>
      </c>
    </row>
    <row r="132" spans="1:8" s="109" customFormat="1" ht="76.8" customHeight="1">
      <c r="A132" s="44" t="s">
        <v>171</v>
      </c>
      <c r="B132" s="65"/>
      <c r="C132" s="65" t="s">
        <v>82</v>
      </c>
      <c r="D132" s="47" t="s">
        <v>262</v>
      </c>
      <c r="E132" s="65"/>
      <c r="F132" s="8">
        <f>F134</f>
        <v>47.01</v>
      </c>
      <c r="G132" s="8">
        <f>G134</f>
        <v>0</v>
      </c>
      <c r="H132" s="8">
        <f>H134</f>
        <v>0</v>
      </c>
    </row>
    <row r="133" spans="1:8" s="143" customFormat="1" ht="46.8" customHeight="1">
      <c r="A133" s="142" t="s">
        <v>167</v>
      </c>
      <c r="B133" s="42"/>
      <c r="C133" s="42" t="s">
        <v>82</v>
      </c>
      <c r="D133" s="47" t="s">
        <v>262</v>
      </c>
      <c r="E133" s="42" t="s">
        <v>25</v>
      </c>
      <c r="F133" s="30">
        <v>47.01</v>
      </c>
      <c r="G133" s="30">
        <v>0</v>
      </c>
      <c r="H133" s="30">
        <v>0</v>
      </c>
    </row>
    <row r="134" spans="1:8" s="132" customFormat="1" ht="46.8" customHeight="1">
      <c r="A134" s="45" t="s">
        <v>167</v>
      </c>
      <c r="B134" s="43"/>
      <c r="C134" s="43" t="s">
        <v>82</v>
      </c>
      <c r="D134" s="60" t="s">
        <v>262</v>
      </c>
      <c r="E134" s="43" t="s">
        <v>25</v>
      </c>
      <c r="F134" s="17">
        <v>47.01</v>
      </c>
      <c r="G134" s="17">
        <v>0</v>
      </c>
      <c r="H134" s="17">
        <v>0</v>
      </c>
    </row>
    <row r="135" spans="1:8" s="109" customFormat="1" ht="70.2" customHeight="1">
      <c r="A135" s="133" t="s">
        <v>231</v>
      </c>
      <c r="B135" s="65"/>
      <c r="C135" s="65" t="s">
        <v>82</v>
      </c>
      <c r="D135" s="65" t="s">
        <v>80</v>
      </c>
      <c r="E135" s="65"/>
      <c r="F135" s="8">
        <f t="shared" si="35"/>
        <v>12</v>
      </c>
      <c r="G135" s="8">
        <f t="shared" si="35"/>
        <v>0</v>
      </c>
      <c r="H135" s="8">
        <f t="shared" si="35"/>
        <v>0</v>
      </c>
    </row>
    <row r="136" spans="1:8" s="109" customFormat="1" ht="15.6">
      <c r="A136" s="44" t="s">
        <v>47</v>
      </c>
      <c r="B136" s="65"/>
      <c r="C136" s="65" t="s">
        <v>82</v>
      </c>
      <c r="D136" s="65" t="s">
        <v>173</v>
      </c>
      <c r="E136" s="65"/>
      <c r="F136" s="33">
        <f t="shared" ref="F136:F137" si="37">SUM(F137)</f>
        <v>12</v>
      </c>
      <c r="G136" s="33">
        <f t="shared" ref="G136:H138" si="38">SUM(G137)</f>
        <v>0</v>
      </c>
      <c r="H136" s="33">
        <f t="shared" si="38"/>
        <v>0</v>
      </c>
    </row>
    <row r="137" spans="1:8" s="109" customFormat="1" ht="81" customHeight="1">
      <c r="A137" s="110" t="s">
        <v>140</v>
      </c>
      <c r="B137" s="65"/>
      <c r="C137" s="65" t="s">
        <v>82</v>
      </c>
      <c r="D137" s="65" t="s">
        <v>153</v>
      </c>
      <c r="E137" s="65"/>
      <c r="F137" s="33">
        <f t="shared" si="37"/>
        <v>12</v>
      </c>
      <c r="G137" s="33">
        <f t="shared" si="38"/>
        <v>0</v>
      </c>
      <c r="H137" s="33">
        <f t="shared" si="38"/>
        <v>0</v>
      </c>
    </row>
    <row r="138" spans="1:8" s="109" customFormat="1" ht="106.2" customHeight="1">
      <c r="A138" s="111" t="s">
        <v>256</v>
      </c>
      <c r="B138" s="65"/>
      <c r="C138" s="65" t="s">
        <v>82</v>
      </c>
      <c r="D138" s="65" t="s">
        <v>257</v>
      </c>
      <c r="E138" s="65"/>
      <c r="F138" s="33">
        <f>SUM(F139)</f>
        <v>12</v>
      </c>
      <c r="G138" s="33">
        <f t="shared" si="38"/>
        <v>0</v>
      </c>
      <c r="H138" s="33">
        <f t="shared" si="38"/>
        <v>0</v>
      </c>
    </row>
    <row r="139" spans="1:8" s="132" customFormat="1" ht="46.8">
      <c r="A139" s="45" t="s">
        <v>167</v>
      </c>
      <c r="B139" s="43"/>
      <c r="C139" s="43" t="s">
        <v>82</v>
      </c>
      <c r="D139" s="43" t="s">
        <v>257</v>
      </c>
      <c r="E139" s="43" t="s">
        <v>25</v>
      </c>
      <c r="F139" s="13">
        <v>12</v>
      </c>
      <c r="G139" s="13">
        <v>0</v>
      </c>
      <c r="H139" s="13">
        <v>0</v>
      </c>
    </row>
    <row r="140" spans="1:8" s="3" customFormat="1" ht="31.2">
      <c r="A140" s="6" t="s">
        <v>52</v>
      </c>
      <c r="B140" s="7"/>
      <c r="C140" s="15" t="s">
        <v>82</v>
      </c>
      <c r="D140" s="15" t="s">
        <v>40</v>
      </c>
      <c r="E140" s="15"/>
      <c r="F140" s="8">
        <f t="shared" si="35"/>
        <v>1259.55</v>
      </c>
      <c r="G140" s="8">
        <f t="shared" si="35"/>
        <v>159</v>
      </c>
      <c r="H140" s="8">
        <f t="shared" si="35"/>
        <v>0</v>
      </c>
    </row>
    <row r="141" spans="1:8" s="5" customFormat="1" ht="15.6">
      <c r="A141" s="9" t="s">
        <v>21</v>
      </c>
      <c r="B141" s="19"/>
      <c r="C141" s="23" t="s">
        <v>82</v>
      </c>
      <c r="D141" s="23" t="s">
        <v>53</v>
      </c>
      <c r="E141" s="23"/>
      <c r="F141" s="30">
        <f t="shared" si="35"/>
        <v>1259.55</v>
      </c>
      <c r="G141" s="30">
        <f t="shared" si="35"/>
        <v>159</v>
      </c>
      <c r="H141" s="30">
        <f t="shared" si="35"/>
        <v>0</v>
      </c>
    </row>
    <row r="142" spans="1:8" s="5" customFormat="1" ht="15.6">
      <c r="A142" s="9" t="s">
        <v>21</v>
      </c>
      <c r="B142" s="19"/>
      <c r="C142" s="23" t="s">
        <v>82</v>
      </c>
      <c r="D142" s="23" t="s">
        <v>54</v>
      </c>
      <c r="E142" s="23"/>
      <c r="F142" s="30">
        <f>F143+F145</f>
        <v>1259.55</v>
      </c>
      <c r="G142" s="30">
        <f t="shared" ref="G142:H142" si="39">G143+G145</f>
        <v>159</v>
      </c>
      <c r="H142" s="30">
        <f t="shared" si="39"/>
        <v>0</v>
      </c>
    </row>
    <row r="143" spans="1:8" s="57" customFormat="1" ht="34.799999999999997" customHeight="1">
      <c r="A143" s="53" t="s">
        <v>250</v>
      </c>
      <c r="B143" s="56"/>
      <c r="C143" s="96" t="s">
        <v>82</v>
      </c>
      <c r="D143" s="47" t="s">
        <v>251</v>
      </c>
      <c r="E143" s="56"/>
      <c r="F143" s="33">
        <f>SUM(F144)</f>
        <v>443.05</v>
      </c>
      <c r="G143" s="33">
        <f t="shared" ref="G143:H143" si="40">SUM(G144)</f>
        <v>0</v>
      </c>
      <c r="H143" s="33">
        <f t="shared" si="40"/>
        <v>0</v>
      </c>
    </row>
    <row r="144" spans="1:8" s="57" customFormat="1" ht="47.4" customHeight="1">
      <c r="A144" s="45" t="s">
        <v>167</v>
      </c>
      <c r="B144" s="56"/>
      <c r="C144" s="97" t="s">
        <v>82</v>
      </c>
      <c r="D144" s="60" t="s">
        <v>251</v>
      </c>
      <c r="E144" s="59">
        <v>200</v>
      </c>
      <c r="F144" s="13">
        <v>443.05</v>
      </c>
      <c r="G144" s="13">
        <v>0</v>
      </c>
      <c r="H144" s="13">
        <v>0</v>
      </c>
    </row>
    <row r="145" spans="1:8" s="5" customFormat="1" ht="31.2">
      <c r="A145" s="26" t="s">
        <v>83</v>
      </c>
      <c r="B145" s="19"/>
      <c r="C145" s="23" t="s">
        <v>82</v>
      </c>
      <c r="D145" s="23" t="s">
        <v>84</v>
      </c>
      <c r="E145" s="23"/>
      <c r="F145" s="30">
        <f>F146</f>
        <v>816.5</v>
      </c>
      <c r="G145" s="30">
        <f>G146</f>
        <v>159</v>
      </c>
      <c r="H145" s="30">
        <f>H146</f>
        <v>0</v>
      </c>
    </row>
    <row r="146" spans="1:8" s="4" customFormat="1" ht="46.8">
      <c r="A146" s="45" t="s">
        <v>167</v>
      </c>
      <c r="B146" s="10"/>
      <c r="C146" s="12" t="s">
        <v>82</v>
      </c>
      <c r="D146" s="12" t="s">
        <v>84</v>
      </c>
      <c r="E146" s="12" t="s">
        <v>25</v>
      </c>
      <c r="F146" s="11">
        <v>816.5</v>
      </c>
      <c r="G146" s="11">
        <v>159</v>
      </c>
      <c r="H146" s="11">
        <v>0</v>
      </c>
    </row>
    <row r="147" spans="1:8" s="3" customFormat="1" ht="31.2">
      <c r="A147" s="6" t="s">
        <v>85</v>
      </c>
      <c r="B147" s="7"/>
      <c r="C147" s="15" t="s">
        <v>86</v>
      </c>
      <c r="D147" s="15"/>
      <c r="E147" s="15"/>
      <c r="F147" s="8">
        <f>F148+F155+F176</f>
        <v>30263.560000000005</v>
      </c>
      <c r="G147" s="8">
        <f>G148+G155+G176</f>
        <v>1281.9100000000001</v>
      </c>
      <c r="H147" s="8">
        <f>H148+H155+H176</f>
        <v>1263.0999999999999</v>
      </c>
    </row>
    <row r="148" spans="1:8" s="3" customFormat="1" ht="15.6">
      <c r="A148" s="20" t="s">
        <v>87</v>
      </c>
      <c r="B148" s="7"/>
      <c r="C148" s="15" t="s">
        <v>88</v>
      </c>
      <c r="D148" s="15"/>
      <c r="E148" s="15"/>
      <c r="F148" s="8">
        <f>F150</f>
        <v>25</v>
      </c>
      <c r="G148" s="8">
        <f t="shared" ref="G148:H149" si="41">G150</f>
        <v>90</v>
      </c>
      <c r="H148" s="8">
        <f t="shared" si="41"/>
        <v>46.5</v>
      </c>
    </row>
    <row r="149" spans="1:8" s="3" customFormat="1" ht="15.6">
      <c r="A149" s="20" t="s">
        <v>87</v>
      </c>
      <c r="B149" s="7"/>
      <c r="C149" s="15" t="s">
        <v>88</v>
      </c>
      <c r="D149" s="15" t="s">
        <v>158</v>
      </c>
      <c r="E149" s="15"/>
      <c r="F149" s="8">
        <f>F151</f>
        <v>25</v>
      </c>
      <c r="G149" s="8">
        <f t="shared" si="41"/>
        <v>90</v>
      </c>
      <c r="H149" s="8">
        <f t="shared" si="41"/>
        <v>46.5</v>
      </c>
    </row>
    <row r="150" spans="1:8" s="3" customFormat="1" ht="31.2">
      <c r="A150" s="6" t="s">
        <v>52</v>
      </c>
      <c r="B150" s="7"/>
      <c r="C150" s="15" t="s">
        <v>88</v>
      </c>
      <c r="D150" s="15" t="s">
        <v>40</v>
      </c>
      <c r="E150" s="15"/>
      <c r="F150" s="8">
        <f t="shared" ref="F150:H152" si="42">F151</f>
        <v>25</v>
      </c>
      <c r="G150" s="8">
        <f t="shared" si="42"/>
        <v>90</v>
      </c>
      <c r="H150" s="8">
        <f t="shared" si="42"/>
        <v>46.5</v>
      </c>
    </row>
    <row r="151" spans="1:8" s="5" customFormat="1" ht="15.6">
      <c r="A151" s="9" t="s">
        <v>21</v>
      </c>
      <c r="B151" s="19"/>
      <c r="C151" s="23" t="s">
        <v>88</v>
      </c>
      <c r="D151" s="23" t="s">
        <v>53</v>
      </c>
      <c r="E151" s="23"/>
      <c r="F151" s="30">
        <f t="shared" si="42"/>
        <v>25</v>
      </c>
      <c r="G151" s="30">
        <f t="shared" si="42"/>
        <v>90</v>
      </c>
      <c r="H151" s="30">
        <f t="shared" si="42"/>
        <v>46.5</v>
      </c>
    </row>
    <row r="152" spans="1:8" s="5" customFormat="1" ht="15.6">
      <c r="A152" s="9" t="s">
        <v>21</v>
      </c>
      <c r="B152" s="19"/>
      <c r="C152" s="23" t="s">
        <v>88</v>
      </c>
      <c r="D152" s="23" t="s">
        <v>54</v>
      </c>
      <c r="E152" s="23"/>
      <c r="F152" s="30">
        <f t="shared" si="42"/>
        <v>25</v>
      </c>
      <c r="G152" s="30">
        <f t="shared" si="42"/>
        <v>90</v>
      </c>
      <c r="H152" s="30">
        <f t="shared" si="42"/>
        <v>46.5</v>
      </c>
    </row>
    <row r="153" spans="1:8" s="5" customFormat="1" ht="46.8">
      <c r="A153" s="18" t="s">
        <v>89</v>
      </c>
      <c r="B153" s="19"/>
      <c r="C153" s="23" t="s">
        <v>88</v>
      </c>
      <c r="D153" s="23" t="s">
        <v>90</v>
      </c>
      <c r="E153" s="23"/>
      <c r="F153" s="33">
        <f>SUM(F154)</f>
        <v>25</v>
      </c>
      <c r="G153" s="33">
        <f t="shared" ref="G153:H153" si="43">SUM(G154)</f>
        <v>90</v>
      </c>
      <c r="H153" s="33">
        <f t="shared" si="43"/>
        <v>46.5</v>
      </c>
    </row>
    <row r="154" spans="1:8" s="4" customFormat="1" ht="46.8">
      <c r="A154" s="45" t="s">
        <v>167</v>
      </c>
      <c r="B154" s="10"/>
      <c r="C154" s="12" t="s">
        <v>88</v>
      </c>
      <c r="D154" s="12" t="s">
        <v>90</v>
      </c>
      <c r="E154" s="12" t="s">
        <v>25</v>
      </c>
      <c r="F154" s="11">
        <v>25</v>
      </c>
      <c r="G154" s="11">
        <v>90</v>
      </c>
      <c r="H154" s="11">
        <v>46.5</v>
      </c>
    </row>
    <row r="155" spans="1:8" s="3" customFormat="1" ht="19.8" customHeight="1">
      <c r="A155" s="20" t="s">
        <v>91</v>
      </c>
      <c r="B155" s="7"/>
      <c r="C155" s="15" t="s">
        <v>92</v>
      </c>
      <c r="D155" s="15"/>
      <c r="E155" s="15"/>
      <c r="F155" s="30">
        <f t="shared" ref="F155:H166" si="44">F156</f>
        <v>13203.480000000001</v>
      </c>
      <c r="G155" s="30">
        <f t="shared" si="44"/>
        <v>254.1</v>
      </c>
      <c r="H155" s="30">
        <f t="shared" si="44"/>
        <v>255.1</v>
      </c>
    </row>
    <row r="156" spans="1:8" s="3" customFormat="1" ht="19.8" customHeight="1">
      <c r="A156" s="20" t="s">
        <v>91</v>
      </c>
      <c r="B156" s="7"/>
      <c r="C156" s="15" t="s">
        <v>92</v>
      </c>
      <c r="D156" s="15" t="s">
        <v>158</v>
      </c>
      <c r="E156" s="15"/>
      <c r="F156" s="8">
        <f>F171+F166+F157</f>
        <v>13203.480000000001</v>
      </c>
      <c r="G156" s="8">
        <f>G171+G166+G157</f>
        <v>254.1</v>
      </c>
      <c r="H156" s="8">
        <f>H171+H166+H157</f>
        <v>255.1</v>
      </c>
    </row>
    <row r="157" spans="1:8" s="3" customFormat="1" ht="99" customHeight="1">
      <c r="A157" s="80" t="s">
        <v>232</v>
      </c>
      <c r="B157" s="49"/>
      <c r="C157" s="15" t="s">
        <v>92</v>
      </c>
      <c r="D157" s="15" t="s">
        <v>170</v>
      </c>
      <c r="E157" s="65"/>
      <c r="F157" s="33">
        <f t="shared" ref="F157:H158" si="45">SUM(F158)</f>
        <v>13189.130000000001</v>
      </c>
      <c r="G157" s="33">
        <f t="shared" si="45"/>
        <v>0</v>
      </c>
      <c r="H157" s="33">
        <f t="shared" si="45"/>
        <v>0</v>
      </c>
    </row>
    <row r="158" spans="1:8" s="3" customFormat="1" ht="19.8" customHeight="1">
      <c r="A158" s="48" t="s">
        <v>160</v>
      </c>
      <c r="B158" s="49"/>
      <c r="C158" s="15" t="s">
        <v>92</v>
      </c>
      <c r="D158" s="47" t="s">
        <v>169</v>
      </c>
      <c r="E158" s="65"/>
      <c r="F158" s="33">
        <f t="shared" si="45"/>
        <v>13189.130000000001</v>
      </c>
      <c r="G158" s="33">
        <f t="shared" si="45"/>
        <v>0</v>
      </c>
      <c r="H158" s="33">
        <f t="shared" si="45"/>
        <v>0</v>
      </c>
    </row>
    <row r="159" spans="1:8" s="3" customFormat="1" ht="82.2" customHeight="1">
      <c r="A159" s="71" t="s">
        <v>172</v>
      </c>
      <c r="B159" s="49"/>
      <c r="C159" s="15" t="s">
        <v>92</v>
      </c>
      <c r="D159" s="47" t="s">
        <v>168</v>
      </c>
      <c r="E159" s="65"/>
      <c r="F159" s="33">
        <f>SUM(F160+F163)</f>
        <v>13189.130000000001</v>
      </c>
      <c r="G159" s="33">
        <f>SUM(G163)</f>
        <v>0</v>
      </c>
      <c r="H159" s="33">
        <f>SUM(H163)</f>
        <v>0</v>
      </c>
    </row>
    <row r="160" spans="1:8" s="3" customFormat="1" ht="46.8">
      <c r="A160" s="134" t="s">
        <v>266</v>
      </c>
      <c r="B160" s="49"/>
      <c r="C160" s="65"/>
      <c r="D160" s="135" t="s">
        <v>267</v>
      </c>
      <c r="E160" s="65"/>
      <c r="F160" s="33">
        <f>SUM(F161)</f>
        <v>1187.03</v>
      </c>
      <c r="G160" s="33">
        <f t="shared" ref="G160:H161" si="46">SUM(G161)</f>
        <v>0</v>
      </c>
      <c r="H160" s="33">
        <f t="shared" si="46"/>
        <v>0</v>
      </c>
    </row>
    <row r="161" spans="1:8" s="3" customFormat="1" ht="46.8">
      <c r="A161" s="134" t="s">
        <v>167</v>
      </c>
      <c r="B161" s="49"/>
      <c r="C161" s="65"/>
      <c r="D161" s="135" t="s">
        <v>267</v>
      </c>
      <c r="E161" s="65"/>
      <c r="F161" s="33">
        <f>SUM(F162)</f>
        <v>1187.03</v>
      </c>
      <c r="G161" s="33">
        <f t="shared" si="46"/>
        <v>0</v>
      </c>
      <c r="H161" s="33">
        <f t="shared" si="46"/>
        <v>0</v>
      </c>
    </row>
    <row r="162" spans="1:8" s="3" customFormat="1" ht="46.8">
      <c r="A162" s="136" t="s">
        <v>167</v>
      </c>
      <c r="B162" s="49"/>
      <c r="C162" s="43" t="s">
        <v>92</v>
      </c>
      <c r="D162" s="137" t="s">
        <v>267</v>
      </c>
      <c r="E162" s="43" t="s">
        <v>25</v>
      </c>
      <c r="F162" s="13">
        <v>1187.03</v>
      </c>
      <c r="G162" s="13">
        <v>0</v>
      </c>
      <c r="H162" s="13">
        <v>0</v>
      </c>
    </row>
    <row r="163" spans="1:8" s="3" customFormat="1" ht="93" customHeight="1">
      <c r="A163" s="144" t="s">
        <v>269</v>
      </c>
      <c r="B163" s="49"/>
      <c r="C163" s="15" t="s">
        <v>92</v>
      </c>
      <c r="D163" s="47" t="s">
        <v>268</v>
      </c>
      <c r="E163" s="65"/>
      <c r="F163" s="33">
        <f>SUM(F164)</f>
        <v>12002.1</v>
      </c>
      <c r="G163" s="33">
        <f t="shared" ref="G163:H164" si="47">SUM(G164)</f>
        <v>0</v>
      </c>
      <c r="H163" s="33">
        <f t="shared" si="47"/>
        <v>0</v>
      </c>
    </row>
    <row r="164" spans="1:8" s="5" customFormat="1" ht="52.8" customHeight="1">
      <c r="A164" s="126" t="s">
        <v>167</v>
      </c>
      <c r="B164" s="41"/>
      <c r="C164" s="23" t="s">
        <v>92</v>
      </c>
      <c r="D164" s="47" t="s">
        <v>268</v>
      </c>
      <c r="E164" s="42"/>
      <c r="F164" s="33">
        <f>SUM(F165)</f>
        <v>12002.1</v>
      </c>
      <c r="G164" s="33">
        <f t="shared" si="47"/>
        <v>0</v>
      </c>
      <c r="H164" s="33">
        <f t="shared" si="47"/>
        <v>0</v>
      </c>
    </row>
    <row r="165" spans="1:8" s="3" customFormat="1" ht="52.8" customHeight="1">
      <c r="A165" s="112" t="s">
        <v>167</v>
      </c>
      <c r="B165" s="49"/>
      <c r="C165" s="93" t="s">
        <v>92</v>
      </c>
      <c r="D165" s="60" t="s">
        <v>268</v>
      </c>
      <c r="E165" s="43" t="s">
        <v>25</v>
      </c>
      <c r="F165" s="13">
        <v>12002.1</v>
      </c>
      <c r="G165" s="13">
        <v>0</v>
      </c>
      <c r="H165" s="13">
        <v>0</v>
      </c>
    </row>
    <row r="166" spans="1:8" s="3" customFormat="1" ht="64.2" customHeight="1">
      <c r="A166" s="82" t="s">
        <v>134</v>
      </c>
      <c r="B166" s="7"/>
      <c r="C166" s="23" t="s">
        <v>92</v>
      </c>
      <c r="D166" s="23" t="s">
        <v>152</v>
      </c>
      <c r="E166" s="23"/>
      <c r="F166" s="30">
        <f t="shared" si="44"/>
        <v>0</v>
      </c>
      <c r="G166" s="30">
        <f t="shared" si="44"/>
        <v>200</v>
      </c>
      <c r="H166" s="30">
        <f t="shared" si="44"/>
        <v>200</v>
      </c>
    </row>
    <row r="167" spans="1:8" s="5" customFormat="1" ht="15.6">
      <c r="A167" s="79" t="s">
        <v>47</v>
      </c>
      <c r="B167" s="113"/>
      <c r="C167" s="23" t="s">
        <v>92</v>
      </c>
      <c r="D167" s="23" t="s">
        <v>178</v>
      </c>
      <c r="E167" s="23"/>
      <c r="F167" s="33">
        <f t="shared" ref="F167:F168" si="48">SUM(F168)</f>
        <v>0</v>
      </c>
      <c r="G167" s="33">
        <f t="shared" ref="G167:G168" si="49">SUM(G168)</f>
        <v>200</v>
      </c>
      <c r="H167" s="33">
        <f t="shared" ref="H167:H168" si="50">SUM(H168)</f>
        <v>200</v>
      </c>
    </row>
    <row r="168" spans="1:8" s="5" customFormat="1" ht="51.6" customHeight="1">
      <c r="A168" s="53" t="s">
        <v>233</v>
      </c>
      <c r="B168" s="113"/>
      <c r="C168" s="23" t="s">
        <v>92</v>
      </c>
      <c r="D168" s="23" t="s">
        <v>177</v>
      </c>
      <c r="E168" s="23"/>
      <c r="F168" s="33">
        <f t="shared" si="48"/>
        <v>0</v>
      </c>
      <c r="G168" s="33">
        <f t="shared" si="49"/>
        <v>200</v>
      </c>
      <c r="H168" s="33">
        <f t="shared" si="50"/>
        <v>200</v>
      </c>
    </row>
    <row r="169" spans="1:8" s="5" customFormat="1" ht="48" customHeight="1">
      <c r="A169" s="83" t="s">
        <v>176</v>
      </c>
      <c r="B169" s="113"/>
      <c r="C169" s="23" t="s">
        <v>92</v>
      </c>
      <c r="D169" s="23" t="s">
        <v>175</v>
      </c>
      <c r="E169" s="42"/>
      <c r="F169" s="33">
        <f>SUM(F170)</f>
        <v>0</v>
      </c>
      <c r="G169" s="33">
        <f t="shared" ref="G169:H169" si="51">SUM(G170)</f>
        <v>200</v>
      </c>
      <c r="H169" s="33">
        <f t="shared" si="51"/>
        <v>200</v>
      </c>
    </row>
    <row r="170" spans="1:8" s="3" customFormat="1" ht="49.2" customHeight="1">
      <c r="A170" s="112" t="s">
        <v>167</v>
      </c>
      <c r="B170" s="7"/>
      <c r="C170" s="93" t="s">
        <v>92</v>
      </c>
      <c r="D170" s="93" t="s">
        <v>175</v>
      </c>
      <c r="E170" s="93" t="s">
        <v>25</v>
      </c>
      <c r="F170" s="94">
        <v>0</v>
      </c>
      <c r="G170" s="94">
        <v>200</v>
      </c>
      <c r="H170" s="94">
        <v>200</v>
      </c>
    </row>
    <row r="171" spans="1:8" s="3" customFormat="1" ht="15.6">
      <c r="A171" s="20" t="s">
        <v>21</v>
      </c>
      <c r="B171" s="7"/>
      <c r="C171" s="15" t="s">
        <v>92</v>
      </c>
      <c r="D171" s="15" t="s">
        <v>40</v>
      </c>
      <c r="E171" s="15"/>
      <c r="F171" s="8">
        <f t="shared" ref="F171:H173" si="52">F172</f>
        <v>14.35</v>
      </c>
      <c r="G171" s="8">
        <f t="shared" si="52"/>
        <v>54.1</v>
      </c>
      <c r="H171" s="8">
        <f t="shared" si="52"/>
        <v>55.1</v>
      </c>
    </row>
    <row r="172" spans="1:8" s="3" customFormat="1" ht="15.6">
      <c r="A172" s="20" t="s">
        <v>21</v>
      </c>
      <c r="B172" s="49"/>
      <c r="C172" s="15" t="s">
        <v>92</v>
      </c>
      <c r="D172" s="15" t="s">
        <v>53</v>
      </c>
      <c r="E172" s="65"/>
      <c r="F172" s="8">
        <f t="shared" si="52"/>
        <v>14.35</v>
      </c>
      <c r="G172" s="8">
        <f t="shared" si="52"/>
        <v>54.1</v>
      </c>
      <c r="H172" s="8">
        <f t="shared" si="52"/>
        <v>55.1</v>
      </c>
    </row>
    <row r="173" spans="1:8" s="3" customFormat="1" ht="15.6">
      <c r="A173" s="20" t="s">
        <v>21</v>
      </c>
      <c r="B173" s="49"/>
      <c r="C173" s="15" t="s">
        <v>92</v>
      </c>
      <c r="D173" s="15" t="s">
        <v>54</v>
      </c>
      <c r="E173" s="65"/>
      <c r="F173" s="8">
        <f t="shared" si="52"/>
        <v>14.35</v>
      </c>
      <c r="G173" s="8">
        <f t="shared" si="52"/>
        <v>54.1</v>
      </c>
      <c r="H173" s="8">
        <f t="shared" si="52"/>
        <v>55.1</v>
      </c>
    </row>
    <row r="174" spans="1:8" s="3" customFormat="1" ht="31.2">
      <c r="A174" s="53" t="s">
        <v>234</v>
      </c>
      <c r="B174" s="49"/>
      <c r="C174" s="15" t="s">
        <v>92</v>
      </c>
      <c r="D174" s="23" t="s">
        <v>174</v>
      </c>
      <c r="E174" s="65"/>
      <c r="F174" s="33">
        <f>SUM(F175)</f>
        <v>14.35</v>
      </c>
      <c r="G174" s="33">
        <f t="shared" ref="G174:H174" si="53">SUM(G175)</f>
        <v>54.1</v>
      </c>
      <c r="H174" s="33">
        <f t="shared" si="53"/>
        <v>55.1</v>
      </c>
    </row>
    <row r="175" spans="1:8" s="4" customFormat="1" ht="46.8">
      <c r="A175" s="112" t="s">
        <v>167</v>
      </c>
      <c r="B175" s="10"/>
      <c r="C175" s="12" t="s">
        <v>92</v>
      </c>
      <c r="D175" s="12" t="s">
        <v>174</v>
      </c>
      <c r="E175" s="12" t="s">
        <v>25</v>
      </c>
      <c r="F175" s="11">
        <v>14.35</v>
      </c>
      <c r="G175" s="11">
        <v>54.1</v>
      </c>
      <c r="H175" s="11">
        <v>55.1</v>
      </c>
    </row>
    <row r="176" spans="1:8" s="3" customFormat="1" ht="15.6">
      <c r="A176" s="20" t="s">
        <v>93</v>
      </c>
      <c r="B176" s="7"/>
      <c r="C176" s="23" t="s">
        <v>78</v>
      </c>
      <c r="D176" s="138"/>
      <c r="E176" s="37"/>
      <c r="F176" s="8">
        <f>F177</f>
        <v>17035.080000000002</v>
      </c>
      <c r="G176" s="30">
        <f>G183+G187+G192+G202</f>
        <v>937.81000000000006</v>
      </c>
      <c r="H176" s="30">
        <f>H183+H187+H192+H202</f>
        <v>961.5</v>
      </c>
    </row>
    <row r="177" spans="1:8" s="3" customFormat="1" ht="15.6">
      <c r="A177" s="20" t="s">
        <v>93</v>
      </c>
      <c r="B177" s="7"/>
      <c r="C177" s="23" t="s">
        <v>78</v>
      </c>
      <c r="D177" s="29" t="s">
        <v>158</v>
      </c>
      <c r="E177" s="37"/>
      <c r="F177" s="30">
        <f>F178+F187+F192+F197+F202</f>
        <v>17035.080000000002</v>
      </c>
      <c r="G177" s="30">
        <f>G184+G188+G193+G203</f>
        <v>937.81000000000006</v>
      </c>
      <c r="H177" s="30">
        <f>H184+H188+H193+H203</f>
        <v>961.5</v>
      </c>
    </row>
    <row r="178" spans="1:8" s="3" customFormat="1" ht="79.8" customHeight="1">
      <c r="A178" s="80" t="s">
        <v>235</v>
      </c>
      <c r="B178" s="49"/>
      <c r="C178" s="23" t="s">
        <v>78</v>
      </c>
      <c r="D178" s="29" t="s">
        <v>96</v>
      </c>
      <c r="E178" s="37"/>
      <c r="F178" s="30">
        <f>F179+F183</f>
        <v>931.79</v>
      </c>
      <c r="G178" s="30">
        <f>G179+G183</f>
        <v>540.61</v>
      </c>
      <c r="H178" s="30">
        <f>H179+H183</f>
        <v>555.29999999999995</v>
      </c>
    </row>
    <row r="179" spans="1:8" s="3" customFormat="1" ht="19.2" customHeight="1">
      <c r="A179" s="48" t="s">
        <v>179</v>
      </c>
      <c r="B179" s="49"/>
      <c r="C179" s="23" t="s">
        <v>78</v>
      </c>
      <c r="D179" s="29" t="s">
        <v>206</v>
      </c>
      <c r="E179" s="37"/>
      <c r="F179" s="30">
        <f t="shared" ref="F179:H180" si="54">F180</f>
        <v>683.1</v>
      </c>
      <c r="G179" s="30">
        <f t="shared" si="54"/>
        <v>0</v>
      </c>
      <c r="H179" s="30">
        <f t="shared" si="54"/>
        <v>0</v>
      </c>
    </row>
    <row r="180" spans="1:8" s="3" customFormat="1" ht="84.6" customHeight="1">
      <c r="A180" s="50" t="s">
        <v>207</v>
      </c>
      <c r="B180" s="49"/>
      <c r="C180" s="23" t="s">
        <v>78</v>
      </c>
      <c r="D180" s="29" t="s">
        <v>205</v>
      </c>
      <c r="E180" s="37"/>
      <c r="F180" s="30">
        <f t="shared" si="54"/>
        <v>683.1</v>
      </c>
      <c r="G180" s="30">
        <f t="shared" si="54"/>
        <v>0</v>
      </c>
      <c r="H180" s="30">
        <f t="shared" si="54"/>
        <v>0</v>
      </c>
    </row>
    <row r="181" spans="1:8" s="3" customFormat="1" ht="95.4" customHeight="1">
      <c r="A181" s="50" t="s">
        <v>204</v>
      </c>
      <c r="B181" s="49"/>
      <c r="C181" s="23" t="s">
        <v>78</v>
      </c>
      <c r="D181" s="29" t="s">
        <v>203</v>
      </c>
      <c r="E181" s="37"/>
      <c r="F181" s="33">
        <f>SUM(F182)</f>
        <v>683.1</v>
      </c>
      <c r="G181" s="33">
        <f t="shared" ref="G181:H181" si="55">SUM(G182)</f>
        <v>0</v>
      </c>
      <c r="H181" s="33">
        <f t="shared" si="55"/>
        <v>0</v>
      </c>
    </row>
    <row r="182" spans="1:8" s="3" customFormat="1" ht="46.8">
      <c r="A182" s="112" t="s">
        <v>167</v>
      </c>
      <c r="B182" s="7"/>
      <c r="C182" s="12" t="s">
        <v>78</v>
      </c>
      <c r="D182" s="114" t="s">
        <v>203</v>
      </c>
      <c r="E182" s="51" t="s">
        <v>25</v>
      </c>
      <c r="F182" s="13">
        <v>683.1</v>
      </c>
      <c r="G182" s="13">
        <v>0</v>
      </c>
      <c r="H182" s="13">
        <v>0</v>
      </c>
    </row>
    <row r="183" spans="1:8" s="4" customFormat="1" ht="15.6">
      <c r="A183" s="28" t="s">
        <v>160</v>
      </c>
      <c r="B183" s="7"/>
      <c r="C183" s="15" t="s">
        <v>78</v>
      </c>
      <c r="D183" s="29" t="s">
        <v>236</v>
      </c>
      <c r="E183" s="15"/>
      <c r="F183" s="30">
        <f t="shared" ref="F183:H184" si="56">F184</f>
        <v>248.69</v>
      </c>
      <c r="G183" s="30">
        <f t="shared" ref="G183:H183" si="57">G184</f>
        <v>540.61</v>
      </c>
      <c r="H183" s="30">
        <f t="shared" si="57"/>
        <v>555.29999999999995</v>
      </c>
    </row>
    <row r="184" spans="1:8" s="4" customFormat="1" ht="31.2">
      <c r="A184" s="84" t="s">
        <v>202</v>
      </c>
      <c r="B184" s="7"/>
      <c r="C184" s="15" t="s">
        <v>78</v>
      </c>
      <c r="D184" s="15" t="s">
        <v>135</v>
      </c>
      <c r="E184" s="115"/>
      <c r="F184" s="30">
        <f t="shared" si="56"/>
        <v>248.69</v>
      </c>
      <c r="G184" s="30">
        <f t="shared" si="56"/>
        <v>540.61</v>
      </c>
      <c r="H184" s="30">
        <f t="shared" si="56"/>
        <v>555.29999999999995</v>
      </c>
    </row>
    <row r="185" spans="1:8" s="5" customFormat="1" ht="63" customHeight="1">
      <c r="A185" s="53" t="s">
        <v>201</v>
      </c>
      <c r="B185" s="41"/>
      <c r="C185" s="23" t="s">
        <v>78</v>
      </c>
      <c r="D185" s="23" t="s">
        <v>136</v>
      </c>
      <c r="E185" s="116"/>
      <c r="F185" s="33">
        <f>SUM(F186)</f>
        <v>248.69</v>
      </c>
      <c r="G185" s="33">
        <f t="shared" ref="G185:H185" si="58">SUM(G186)</f>
        <v>540.61</v>
      </c>
      <c r="H185" s="33">
        <f t="shared" si="58"/>
        <v>555.29999999999995</v>
      </c>
    </row>
    <row r="186" spans="1:8" s="3" customFormat="1" ht="46.8">
      <c r="A186" s="112" t="s">
        <v>167</v>
      </c>
      <c r="B186" s="7"/>
      <c r="C186" s="12" t="s">
        <v>78</v>
      </c>
      <c r="D186" s="93" t="s">
        <v>136</v>
      </c>
      <c r="E186" s="12" t="s">
        <v>25</v>
      </c>
      <c r="F186" s="11">
        <v>248.69</v>
      </c>
      <c r="G186" s="11">
        <v>540.61</v>
      </c>
      <c r="H186" s="11">
        <v>555.29999999999995</v>
      </c>
    </row>
    <row r="187" spans="1:8" s="4" customFormat="1" ht="78" customHeight="1">
      <c r="A187" s="6" t="s">
        <v>237</v>
      </c>
      <c r="B187" s="7"/>
      <c r="C187" s="15" t="s">
        <v>78</v>
      </c>
      <c r="D187" s="15" t="s">
        <v>97</v>
      </c>
      <c r="E187" s="15"/>
      <c r="F187" s="8">
        <f>F189</f>
        <v>11511.88</v>
      </c>
      <c r="G187" s="8">
        <f>G189</f>
        <v>300</v>
      </c>
      <c r="H187" s="8">
        <f>H189</f>
        <v>300</v>
      </c>
    </row>
    <row r="188" spans="1:8" s="4" customFormat="1" ht="15.6">
      <c r="A188" s="6" t="s">
        <v>137</v>
      </c>
      <c r="B188" s="7"/>
      <c r="C188" s="15" t="s">
        <v>78</v>
      </c>
      <c r="D188" s="15" t="s">
        <v>138</v>
      </c>
      <c r="E188" s="15"/>
      <c r="F188" s="8">
        <f>F189</f>
        <v>11511.88</v>
      </c>
      <c r="G188" s="8">
        <f t="shared" ref="G188:H189" si="59">G189</f>
        <v>300</v>
      </c>
      <c r="H188" s="8">
        <f t="shared" si="59"/>
        <v>300</v>
      </c>
    </row>
    <row r="189" spans="1:8" s="5" customFormat="1" ht="31.2">
      <c r="A189" s="85" t="s">
        <v>139</v>
      </c>
      <c r="B189" s="19"/>
      <c r="C189" s="23" t="s">
        <v>78</v>
      </c>
      <c r="D189" s="23" t="s">
        <v>127</v>
      </c>
      <c r="E189" s="23"/>
      <c r="F189" s="30">
        <f>F190</f>
        <v>11511.88</v>
      </c>
      <c r="G189" s="30">
        <f t="shared" si="59"/>
        <v>300</v>
      </c>
      <c r="H189" s="30">
        <f t="shared" si="59"/>
        <v>300</v>
      </c>
    </row>
    <row r="190" spans="1:8" s="4" customFormat="1" ht="31.2">
      <c r="A190" s="53" t="s">
        <v>238</v>
      </c>
      <c r="B190" s="7"/>
      <c r="C190" s="23" t="s">
        <v>78</v>
      </c>
      <c r="D190" s="23" t="s">
        <v>128</v>
      </c>
      <c r="E190" s="23"/>
      <c r="F190" s="30">
        <f>F191</f>
        <v>11511.88</v>
      </c>
      <c r="G190" s="30">
        <f>G191</f>
        <v>300</v>
      </c>
      <c r="H190" s="30">
        <f>H191</f>
        <v>300</v>
      </c>
    </row>
    <row r="191" spans="1:8" s="4" customFormat="1" ht="46.8">
      <c r="A191" s="112" t="s">
        <v>167</v>
      </c>
      <c r="B191" s="10"/>
      <c r="C191" s="12" t="s">
        <v>78</v>
      </c>
      <c r="D191" s="12" t="s">
        <v>128</v>
      </c>
      <c r="E191" s="12" t="s">
        <v>25</v>
      </c>
      <c r="F191" s="27">
        <v>11511.88</v>
      </c>
      <c r="G191" s="11">
        <v>300</v>
      </c>
      <c r="H191" s="11">
        <v>300</v>
      </c>
    </row>
    <row r="192" spans="1:8" s="4" customFormat="1" ht="113.4" customHeight="1">
      <c r="A192" s="53" t="s">
        <v>239</v>
      </c>
      <c r="B192" s="10"/>
      <c r="C192" s="15" t="s">
        <v>78</v>
      </c>
      <c r="D192" s="15" t="s">
        <v>180</v>
      </c>
      <c r="E192" s="12"/>
      <c r="F192" s="30">
        <f t="shared" ref="F192:H195" si="60">F193</f>
        <v>91.2</v>
      </c>
      <c r="G192" s="30">
        <f t="shared" si="60"/>
        <v>87</v>
      </c>
      <c r="H192" s="30">
        <f t="shared" si="60"/>
        <v>84</v>
      </c>
    </row>
    <row r="193" spans="1:8" s="3" customFormat="1" ht="15.6">
      <c r="A193" s="31" t="s">
        <v>179</v>
      </c>
      <c r="B193" s="7"/>
      <c r="C193" s="15" t="s">
        <v>78</v>
      </c>
      <c r="D193" s="117" t="s">
        <v>181</v>
      </c>
      <c r="E193" s="15"/>
      <c r="F193" s="30">
        <f t="shared" si="60"/>
        <v>91.2</v>
      </c>
      <c r="G193" s="30">
        <f t="shared" si="60"/>
        <v>87</v>
      </c>
      <c r="H193" s="30">
        <f t="shared" si="60"/>
        <v>84</v>
      </c>
    </row>
    <row r="194" spans="1:8" s="5" customFormat="1" ht="97.2" customHeight="1">
      <c r="A194" s="53" t="s">
        <v>240</v>
      </c>
      <c r="B194" s="41"/>
      <c r="C194" s="42" t="s">
        <v>78</v>
      </c>
      <c r="D194" s="47" t="s">
        <v>184</v>
      </c>
      <c r="E194" s="42"/>
      <c r="F194" s="30">
        <f t="shared" si="60"/>
        <v>91.2</v>
      </c>
      <c r="G194" s="30">
        <f t="shared" si="60"/>
        <v>87</v>
      </c>
      <c r="H194" s="30">
        <f t="shared" si="60"/>
        <v>84</v>
      </c>
    </row>
    <row r="195" spans="1:8" s="5" customFormat="1" ht="46.8">
      <c r="A195" s="26" t="s">
        <v>182</v>
      </c>
      <c r="B195" s="19"/>
      <c r="C195" s="23" t="s">
        <v>78</v>
      </c>
      <c r="D195" s="47" t="s">
        <v>183</v>
      </c>
      <c r="E195" s="23"/>
      <c r="F195" s="30">
        <f>F196</f>
        <v>91.2</v>
      </c>
      <c r="G195" s="30">
        <f t="shared" si="60"/>
        <v>87</v>
      </c>
      <c r="H195" s="30">
        <f t="shared" si="60"/>
        <v>84</v>
      </c>
    </row>
    <row r="196" spans="1:8" s="4" customFormat="1" ht="46.8">
      <c r="A196" s="112" t="s">
        <v>167</v>
      </c>
      <c r="B196" s="14"/>
      <c r="C196" s="93" t="s">
        <v>78</v>
      </c>
      <c r="D196" s="118" t="s">
        <v>183</v>
      </c>
      <c r="E196" s="32" t="s">
        <v>25</v>
      </c>
      <c r="F196" s="46">
        <v>91.2</v>
      </c>
      <c r="G196" s="24">
        <v>87</v>
      </c>
      <c r="H196" s="24">
        <v>84</v>
      </c>
    </row>
    <row r="197" spans="1:8" s="5" customFormat="1" ht="95.4" customHeight="1">
      <c r="A197" s="80" t="s">
        <v>241</v>
      </c>
      <c r="B197" s="41"/>
      <c r="C197" s="23" t="s">
        <v>78</v>
      </c>
      <c r="D197" s="47" t="s">
        <v>187</v>
      </c>
      <c r="E197" s="42"/>
      <c r="F197" s="30">
        <f t="shared" ref="F197:H200" si="61">F198</f>
        <v>1052.6300000000001</v>
      </c>
      <c r="G197" s="30">
        <f t="shared" si="61"/>
        <v>0</v>
      </c>
      <c r="H197" s="30">
        <f t="shared" si="61"/>
        <v>0</v>
      </c>
    </row>
    <row r="198" spans="1:8" s="5" customFormat="1" ht="15.6">
      <c r="A198" s="40" t="s">
        <v>47</v>
      </c>
      <c r="B198" s="41"/>
      <c r="C198" s="23" t="s">
        <v>78</v>
      </c>
      <c r="D198" s="47" t="s">
        <v>188</v>
      </c>
      <c r="E198" s="42"/>
      <c r="F198" s="30">
        <f t="shared" si="61"/>
        <v>1052.6300000000001</v>
      </c>
      <c r="G198" s="30">
        <f t="shared" si="61"/>
        <v>0</v>
      </c>
      <c r="H198" s="30">
        <f t="shared" si="61"/>
        <v>0</v>
      </c>
    </row>
    <row r="199" spans="1:8" s="5" customFormat="1" ht="66" customHeight="1">
      <c r="A199" s="53" t="s">
        <v>242</v>
      </c>
      <c r="B199" s="41"/>
      <c r="C199" s="23" t="s">
        <v>78</v>
      </c>
      <c r="D199" s="47" t="s">
        <v>189</v>
      </c>
      <c r="E199" s="42"/>
      <c r="F199" s="30">
        <f t="shared" si="61"/>
        <v>1052.6300000000001</v>
      </c>
      <c r="G199" s="30">
        <f t="shared" si="61"/>
        <v>0</v>
      </c>
      <c r="H199" s="30">
        <f t="shared" si="61"/>
        <v>0</v>
      </c>
    </row>
    <row r="200" spans="1:8" s="5" customFormat="1" ht="46.2" customHeight="1">
      <c r="A200" s="40" t="s">
        <v>185</v>
      </c>
      <c r="B200" s="41"/>
      <c r="C200" s="23" t="s">
        <v>78</v>
      </c>
      <c r="D200" s="47" t="s">
        <v>186</v>
      </c>
      <c r="E200" s="42"/>
      <c r="F200" s="30">
        <f>F201</f>
        <v>1052.6300000000001</v>
      </c>
      <c r="G200" s="30">
        <f t="shared" si="61"/>
        <v>0</v>
      </c>
      <c r="H200" s="30">
        <f t="shared" si="61"/>
        <v>0</v>
      </c>
    </row>
    <row r="201" spans="1:8" s="4" customFormat="1" ht="46.8">
      <c r="A201" s="112" t="s">
        <v>167</v>
      </c>
      <c r="B201" s="14"/>
      <c r="C201" s="93" t="s">
        <v>78</v>
      </c>
      <c r="D201" s="118" t="s">
        <v>186</v>
      </c>
      <c r="E201" s="32" t="s">
        <v>25</v>
      </c>
      <c r="F201" s="46">
        <v>1052.6300000000001</v>
      </c>
      <c r="G201" s="24">
        <v>0</v>
      </c>
      <c r="H201" s="24">
        <v>0</v>
      </c>
    </row>
    <row r="202" spans="1:8" s="3" customFormat="1" ht="34.200000000000003" customHeight="1">
      <c r="A202" s="80" t="s">
        <v>52</v>
      </c>
      <c r="B202" s="7"/>
      <c r="C202" s="15" t="s">
        <v>78</v>
      </c>
      <c r="D202" s="15" t="s">
        <v>40</v>
      </c>
      <c r="E202" s="15"/>
      <c r="F202" s="8">
        <f>F203</f>
        <v>3447.58</v>
      </c>
      <c r="G202" s="8">
        <f t="shared" ref="G202:H203" si="62">G203</f>
        <v>10.199999999999999</v>
      </c>
      <c r="H202" s="8">
        <f t="shared" si="62"/>
        <v>22.2</v>
      </c>
    </row>
    <row r="203" spans="1:8" s="5" customFormat="1" ht="15.6">
      <c r="A203" s="9" t="s">
        <v>21</v>
      </c>
      <c r="B203" s="19"/>
      <c r="C203" s="23" t="s">
        <v>78</v>
      </c>
      <c r="D203" s="23" t="s">
        <v>53</v>
      </c>
      <c r="E203" s="23"/>
      <c r="F203" s="30">
        <f>F204</f>
        <v>3447.58</v>
      </c>
      <c r="G203" s="30">
        <f t="shared" si="62"/>
        <v>10.199999999999999</v>
      </c>
      <c r="H203" s="30">
        <f t="shared" si="62"/>
        <v>22.2</v>
      </c>
    </row>
    <row r="204" spans="1:8" s="5" customFormat="1" ht="15.6">
      <c r="A204" s="9" t="s">
        <v>21</v>
      </c>
      <c r="B204" s="19"/>
      <c r="C204" s="23" t="s">
        <v>78</v>
      </c>
      <c r="D204" s="23" t="s">
        <v>54</v>
      </c>
      <c r="E204" s="23"/>
      <c r="F204" s="30">
        <f>F205+F216</f>
        <v>3447.58</v>
      </c>
      <c r="G204" s="30">
        <f t="shared" ref="G204:H204" si="63">G205+G216</f>
        <v>10.199999999999999</v>
      </c>
      <c r="H204" s="30">
        <f t="shared" si="63"/>
        <v>22.2</v>
      </c>
    </row>
    <row r="205" spans="1:8" s="5" customFormat="1" ht="35.4" customHeight="1">
      <c r="A205" s="18" t="s">
        <v>98</v>
      </c>
      <c r="B205" s="19"/>
      <c r="C205" s="23" t="s">
        <v>78</v>
      </c>
      <c r="D205" s="23" t="s">
        <v>99</v>
      </c>
      <c r="E205" s="23"/>
      <c r="F205" s="30">
        <f>F206+F208+F210+F212+F214</f>
        <v>3105.1099999999997</v>
      </c>
      <c r="G205" s="30">
        <f t="shared" ref="G205:H205" si="64">G206+G208+G212+G214</f>
        <v>10.199999999999999</v>
      </c>
      <c r="H205" s="30">
        <f t="shared" si="64"/>
        <v>22.2</v>
      </c>
    </row>
    <row r="206" spans="1:8" s="5" customFormat="1" ht="15.6">
      <c r="A206" s="40" t="s">
        <v>157</v>
      </c>
      <c r="B206" s="19"/>
      <c r="C206" s="23" t="s">
        <v>78</v>
      </c>
      <c r="D206" s="23" t="s">
        <v>99</v>
      </c>
      <c r="E206" s="23"/>
      <c r="F206" s="30">
        <f>F207</f>
        <v>1387.11</v>
      </c>
      <c r="G206" s="30">
        <f t="shared" ref="G206:H206" si="65">G207</f>
        <v>0</v>
      </c>
      <c r="H206" s="30">
        <f t="shared" si="65"/>
        <v>12</v>
      </c>
    </row>
    <row r="207" spans="1:8" s="121" customFormat="1" ht="46.8">
      <c r="A207" s="112" t="s">
        <v>167</v>
      </c>
      <c r="B207" s="16"/>
      <c r="C207" s="93" t="s">
        <v>78</v>
      </c>
      <c r="D207" s="93" t="s">
        <v>99</v>
      </c>
      <c r="E207" s="93" t="s">
        <v>25</v>
      </c>
      <c r="F207" s="160">
        <v>1387.11</v>
      </c>
      <c r="G207" s="17">
        <v>0</v>
      </c>
      <c r="H207" s="17">
        <v>12</v>
      </c>
    </row>
    <row r="208" spans="1:8" s="4" customFormat="1" ht="15.6">
      <c r="A208" s="40" t="s">
        <v>192</v>
      </c>
      <c r="B208" s="14"/>
      <c r="C208" s="23" t="s">
        <v>78</v>
      </c>
      <c r="D208" s="23" t="s">
        <v>99</v>
      </c>
      <c r="E208" s="42"/>
      <c r="F208" s="30">
        <f>F209</f>
        <v>1550</v>
      </c>
      <c r="G208" s="30">
        <f t="shared" ref="F208:H216" si="66">G209</f>
        <v>0</v>
      </c>
      <c r="H208" s="30">
        <f t="shared" si="66"/>
        <v>0</v>
      </c>
    </row>
    <row r="209" spans="1:8" s="4" customFormat="1" ht="46.8">
      <c r="A209" s="112" t="s">
        <v>167</v>
      </c>
      <c r="B209" s="14"/>
      <c r="C209" s="32" t="s">
        <v>78</v>
      </c>
      <c r="D209" s="12" t="s">
        <v>99</v>
      </c>
      <c r="E209" s="32" t="s">
        <v>25</v>
      </c>
      <c r="F209" s="46">
        <v>1550</v>
      </c>
      <c r="G209" s="24">
        <v>0</v>
      </c>
      <c r="H209" s="24">
        <v>0</v>
      </c>
    </row>
    <row r="210" spans="1:8" s="61" customFormat="1" ht="31.2">
      <c r="A210" s="95" t="s">
        <v>248</v>
      </c>
      <c r="B210" s="59"/>
      <c r="C210" s="96" t="s">
        <v>78</v>
      </c>
      <c r="D210" s="47" t="s">
        <v>249</v>
      </c>
      <c r="E210" s="56"/>
      <c r="F210" s="33">
        <f t="shared" ref="F210:H210" si="67">SUM(F211)</f>
        <v>138</v>
      </c>
      <c r="G210" s="33">
        <f t="shared" si="67"/>
        <v>0</v>
      </c>
      <c r="H210" s="33">
        <f t="shared" si="67"/>
        <v>0</v>
      </c>
    </row>
    <row r="211" spans="1:8" s="61" customFormat="1" ht="46.8">
      <c r="A211" s="112" t="s">
        <v>167</v>
      </c>
      <c r="B211" s="59"/>
      <c r="C211" s="97" t="s">
        <v>78</v>
      </c>
      <c r="D211" s="60" t="s">
        <v>249</v>
      </c>
      <c r="E211" s="59">
        <v>200</v>
      </c>
      <c r="F211" s="13">
        <v>138</v>
      </c>
      <c r="G211" s="13">
        <v>0</v>
      </c>
      <c r="H211" s="13">
        <v>0</v>
      </c>
    </row>
    <row r="212" spans="1:8" s="5" customFormat="1" ht="15.6">
      <c r="A212" s="40" t="s">
        <v>193</v>
      </c>
      <c r="B212" s="41"/>
      <c r="C212" s="23" t="s">
        <v>78</v>
      </c>
      <c r="D212" s="23" t="s">
        <v>99</v>
      </c>
      <c r="E212" s="23"/>
      <c r="F212" s="30">
        <f t="shared" si="66"/>
        <v>0</v>
      </c>
      <c r="G212" s="30">
        <f t="shared" si="66"/>
        <v>4</v>
      </c>
      <c r="H212" s="30">
        <f t="shared" si="66"/>
        <v>4</v>
      </c>
    </row>
    <row r="213" spans="1:8" s="4" customFormat="1" ht="15.6">
      <c r="A213" s="25" t="s">
        <v>261</v>
      </c>
      <c r="B213" s="14"/>
      <c r="C213" s="32" t="s">
        <v>78</v>
      </c>
      <c r="D213" s="12" t="s">
        <v>99</v>
      </c>
      <c r="E213" s="32" t="s">
        <v>43</v>
      </c>
      <c r="F213" s="46">
        <v>0</v>
      </c>
      <c r="G213" s="24">
        <v>4</v>
      </c>
      <c r="H213" s="24">
        <v>4</v>
      </c>
    </row>
    <row r="214" spans="1:8" s="4" customFormat="1" ht="15.6">
      <c r="A214" s="89" t="s">
        <v>265</v>
      </c>
      <c r="B214" s="10"/>
      <c r="C214" s="23" t="s">
        <v>78</v>
      </c>
      <c r="D214" s="23" t="s">
        <v>99</v>
      </c>
      <c r="E214" s="23"/>
      <c r="F214" s="30">
        <f t="shared" si="66"/>
        <v>30</v>
      </c>
      <c r="G214" s="30">
        <f t="shared" si="66"/>
        <v>6.2</v>
      </c>
      <c r="H214" s="30">
        <f t="shared" si="66"/>
        <v>6.2</v>
      </c>
    </row>
    <row r="215" spans="1:8" s="121" customFormat="1" ht="15.6">
      <c r="A215" s="25" t="s">
        <v>261</v>
      </c>
      <c r="B215" s="153"/>
      <c r="C215" s="43" t="s">
        <v>78</v>
      </c>
      <c r="D215" s="93" t="s">
        <v>99</v>
      </c>
      <c r="E215" s="43" t="s">
        <v>43</v>
      </c>
      <c r="F215" s="161">
        <v>30</v>
      </c>
      <c r="G215" s="13">
        <v>6.2</v>
      </c>
      <c r="H215" s="13">
        <v>6.2</v>
      </c>
    </row>
    <row r="216" spans="1:8" s="4" customFormat="1" ht="31.8" customHeight="1">
      <c r="A216" s="40" t="s">
        <v>191</v>
      </c>
      <c r="B216" s="14"/>
      <c r="C216" s="23" t="s">
        <v>78</v>
      </c>
      <c r="D216" s="42" t="s">
        <v>190</v>
      </c>
      <c r="E216" s="32"/>
      <c r="F216" s="30">
        <f t="shared" si="66"/>
        <v>342.47</v>
      </c>
      <c r="G216" s="30">
        <f t="shared" si="66"/>
        <v>0</v>
      </c>
      <c r="H216" s="30">
        <f t="shared" si="66"/>
        <v>0</v>
      </c>
    </row>
    <row r="217" spans="1:8" s="4" customFormat="1" ht="46.8">
      <c r="A217" s="112" t="s">
        <v>167</v>
      </c>
      <c r="B217" s="14"/>
      <c r="C217" s="32" t="s">
        <v>78</v>
      </c>
      <c r="D217" s="12" t="s">
        <v>190</v>
      </c>
      <c r="E217" s="32" t="s">
        <v>25</v>
      </c>
      <c r="F217" s="70">
        <v>342.47</v>
      </c>
      <c r="G217" s="24">
        <v>0</v>
      </c>
      <c r="H217" s="24">
        <v>0</v>
      </c>
    </row>
    <row r="218" spans="1:8" s="5" customFormat="1" ht="15.6">
      <c r="A218" s="40" t="s">
        <v>194</v>
      </c>
      <c r="B218" s="41"/>
      <c r="C218" s="42" t="s">
        <v>196</v>
      </c>
      <c r="D218" s="42"/>
      <c r="E218" s="42"/>
      <c r="F218" s="30">
        <f t="shared" ref="F218:H219" si="68">F220</f>
        <v>80</v>
      </c>
      <c r="G218" s="30">
        <f t="shared" si="68"/>
        <v>0</v>
      </c>
      <c r="H218" s="30">
        <f t="shared" si="68"/>
        <v>0</v>
      </c>
    </row>
    <row r="219" spans="1:8" s="5" customFormat="1" ht="15.6">
      <c r="A219" s="86" t="s">
        <v>195</v>
      </c>
      <c r="B219" s="41"/>
      <c r="C219" s="42" t="s">
        <v>196</v>
      </c>
      <c r="D219" s="42" t="s">
        <v>158</v>
      </c>
      <c r="E219" s="42"/>
      <c r="F219" s="30">
        <f t="shared" si="68"/>
        <v>80</v>
      </c>
      <c r="G219" s="30">
        <f t="shared" si="68"/>
        <v>0</v>
      </c>
      <c r="H219" s="30">
        <f t="shared" si="68"/>
        <v>0</v>
      </c>
    </row>
    <row r="220" spans="1:8" s="5" customFormat="1" ht="60.6" customHeight="1">
      <c r="A220" s="67" t="s">
        <v>243</v>
      </c>
      <c r="B220" s="41"/>
      <c r="C220" s="42" t="s">
        <v>196</v>
      </c>
      <c r="D220" s="15" t="s">
        <v>105</v>
      </c>
      <c r="E220" s="42"/>
      <c r="F220" s="30">
        <f t="shared" ref="F220:H223" si="69">F221</f>
        <v>80</v>
      </c>
      <c r="G220" s="30">
        <f t="shared" si="69"/>
        <v>0</v>
      </c>
      <c r="H220" s="30">
        <f t="shared" si="69"/>
        <v>0</v>
      </c>
    </row>
    <row r="221" spans="1:8" s="4" customFormat="1" ht="15.6">
      <c r="A221" s="40" t="s">
        <v>47</v>
      </c>
      <c r="B221" s="14"/>
      <c r="C221" s="42" t="s">
        <v>196</v>
      </c>
      <c r="D221" s="15" t="s">
        <v>197</v>
      </c>
      <c r="E221" s="32"/>
      <c r="F221" s="30">
        <f t="shared" si="69"/>
        <v>80</v>
      </c>
      <c r="G221" s="30">
        <f t="shared" si="69"/>
        <v>0</v>
      </c>
      <c r="H221" s="30">
        <f t="shared" si="69"/>
        <v>0</v>
      </c>
    </row>
    <row r="222" spans="1:8" s="120" customFormat="1" ht="78" customHeight="1">
      <c r="A222" s="86" t="s">
        <v>198</v>
      </c>
      <c r="B222" s="119"/>
      <c r="C222" s="42" t="s">
        <v>196</v>
      </c>
      <c r="D222" s="15" t="s">
        <v>106</v>
      </c>
      <c r="E222" s="119"/>
      <c r="F222" s="30">
        <f t="shared" si="69"/>
        <v>80</v>
      </c>
      <c r="G222" s="30">
        <f t="shared" si="69"/>
        <v>0</v>
      </c>
      <c r="H222" s="30">
        <f t="shared" si="69"/>
        <v>0</v>
      </c>
    </row>
    <row r="223" spans="1:8" s="4" customFormat="1" ht="48" customHeight="1">
      <c r="A223" s="86" t="s">
        <v>199</v>
      </c>
      <c r="B223" s="14"/>
      <c r="C223" s="42" t="s">
        <v>196</v>
      </c>
      <c r="D223" s="42" t="s">
        <v>200</v>
      </c>
      <c r="E223" s="32"/>
      <c r="F223" s="30">
        <f t="shared" si="69"/>
        <v>80</v>
      </c>
      <c r="G223" s="30">
        <f t="shared" si="69"/>
        <v>0</v>
      </c>
      <c r="H223" s="30">
        <f t="shared" si="69"/>
        <v>0</v>
      </c>
    </row>
    <row r="224" spans="1:8" s="4" customFormat="1" ht="47.4" customHeight="1">
      <c r="A224" s="25" t="s">
        <v>263</v>
      </c>
      <c r="B224" s="14"/>
      <c r="C224" s="43" t="s">
        <v>196</v>
      </c>
      <c r="D224" s="43" t="s">
        <v>200</v>
      </c>
      <c r="E224" s="32" t="s">
        <v>100</v>
      </c>
      <c r="F224" s="70">
        <v>80</v>
      </c>
      <c r="G224" s="24">
        <v>0</v>
      </c>
      <c r="H224" s="24">
        <v>0</v>
      </c>
    </row>
    <row r="225" spans="1:8" s="3" customFormat="1" ht="15.6">
      <c r="A225" s="20" t="s">
        <v>101</v>
      </c>
      <c r="B225" s="7"/>
      <c r="C225" s="15" t="s">
        <v>102</v>
      </c>
      <c r="D225" s="15"/>
      <c r="E225" s="15"/>
      <c r="F225" s="8">
        <f t="shared" ref="F225:H226" si="70">F226</f>
        <v>10025.540000000001</v>
      </c>
      <c r="G225" s="8">
        <f t="shared" si="70"/>
        <v>904.9</v>
      </c>
      <c r="H225" s="8">
        <f t="shared" si="70"/>
        <v>804.9</v>
      </c>
    </row>
    <row r="226" spans="1:8" s="3" customFormat="1" ht="15.6">
      <c r="A226" s="87" t="s">
        <v>103</v>
      </c>
      <c r="B226" s="7"/>
      <c r="C226" s="15" t="s">
        <v>104</v>
      </c>
      <c r="D226" s="42" t="s">
        <v>158</v>
      </c>
      <c r="E226" s="15"/>
      <c r="F226" s="8">
        <f t="shared" si="70"/>
        <v>10025.540000000001</v>
      </c>
      <c r="G226" s="8">
        <f t="shared" si="70"/>
        <v>904.9</v>
      </c>
      <c r="H226" s="8">
        <f t="shared" si="70"/>
        <v>804.9</v>
      </c>
    </row>
    <row r="227" spans="1:8" s="3" customFormat="1" ht="62.4">
      <c r="A227" s="67" t="s">
        <v>243</v>
      </c>
      <c r="B227" s="7"/>
      <c r="C227" s="15" t="s">
        <v>104</v>
      </c>
      <c r="D227" s="15" t="s">
        <v>105</v>
      </c>
      <c r="E227" s="15"/>
      <c r="F227" s="8">
        <f>F228</f>
        <v>10025.540000000001</v>
      </c>
      <c r="G227" s="8">
        <f t="shared" ref="G227:H228" si="71">G228</f>
        <v>904.9</v>
      </c>
      <c r="H227" s="8">
        <f t="shared" si="71"/>
        <v>804.9</v>
      </c>
    </row>
    <row r="228" spans="1:8" s="121" customFormat="1" ht="15.6">
      <c r="A228" s="26" t="s">
        <v>144</v>
      </c>
      <c r="B228" s="16"/>
      <c r="C228" s="23" t="s">
        <v>104</v>
      </c>
      <c r="D228" s="23" t="s">
        <v>197</v>
      </c>
      <c r="E228" s="23"/>
      <c r="F228" s="8">
        <f>F229</f>
        <v>10025.540000000001</v>
      </c>
      <c r="G228" s="8">
        <f t="shared" si="71"/>
        <v>904.9</v>
      </c>
      <c r="H228" s="8">
        <f t="shared" si="71"/>
        <v>804.9</v>
      </c>
    </row>
    <row r="229" spans="1:8" s="5" customFormat="1" ht="66" customHeight="1">
      <c r="A229" s="88" t="s">
        <v>141</v>
      </c>
      <c r="B229" s="19"/>
      <c r="C229" s="23" t="s">
        <v>104</v>
      </c>
      <c r="D229" s="23" t="s">
        <v>106</v>
      </c>
      <c r="E229" s="23"/>
      <c r="F229" s="30">
        <f>F230+F232+F235+F236</f>
        <v>10025.540000000001</v>
      </c>
      <c r="G229" s="30">
        <f>G230+G232+G236</f>
        <v>904.9</v>
      </c>
      <c r="H229" s="30">
        <f>H230+H232+H236</f>
        <v>804.9</v>
      </c>
    </row>
    <row r="230" spans="1:8" s="3" customFormat="1" ht="48.6" customHeight="1">
      <c r="A230" s="67" t="s">
        <v>244</v>
      </c>
      <c r="B230" s="19"/>
      <c r="C230" s="93"/>
      <c r="D230" s="23" t="s">
        <v>107</v>
      </c>
      <c r="E230" s="93"/>
      <c r="F230" s="30">
        <f t="shared" ref="F230:H236" si="72">F231</f>
        <v>178.65</v>
      </c>
      <c r="G230" s="30">
        <f t="shared" si="72"/>
        <v>245.1</v>
      </c>
      <c r="H230" s="30">
        <f t="shared" si="72"/>
        <v>95.1</v>
      </c>
    </row>
    <row r="231" spans="1:8" s="4" customFormat="1" ht="46.8">
      <c r="A231" s="25" t="s">
        <v>263</v>
      </c>
      <c r="B231" s="10" t="s">
        <v>108</v>
      </c>
      <c r="C231" s="12" t="s">
        <v>104</v>
      </c>
      <c r="D231" s="12" t="s">
        <v>107</v>
      </c>
      <c r="E231" s="12" t="s">
        <v>100</v>
      </c>
      <c r="F231" s="94">
        <v>178.65</v>
      </c>
      <c r="G231" s="94">
        <v>245.1</v>
      </c>
      <c r="H231" s="94">
        <v>95.1</v>
      </c>
    </row>
    <row r="232" spans="1:8" s="5" customFormat="1" ht="62.4">
      <c r="A232" s="89" t="s">
        <v>209</v>
      </c>
      <c r="B232" s="19"/>
      <c r="C232" s="23" t="s">
        <v>104</v>
      </c>
      <c r="D232" s="23" t="s">
        <v>208</v>
      </c>
      <c r="E232" s="23"/>
      <c r="F232" s="30">
        <f t="shared" si="72"/>
        <v>7761.35</v>
      </c>
      <c r="G232" s="30">
        <f t="shared" si="72"/>
        <v>0</v>
      </c>
      <c r="H232" s="30">
        <f t="shared" si="72"/>
        <v>0</v>
      </c>
    </row>
    <row r="233" spans="1:8" s="4" customFormat="1" ht="52.8" customHeight="1">
      <c r="A233" s="25" t="s">
        <v>263</v>
      </c>
      <c r="B233" s="14"/>
      <c r="C233" s="12" t="s">
        <v>104</v>
      </c>
      <c r="D233" s="32" t="s">
        <v>208</v>
      </c>
      <c r="E233" s="12" t="s">
        <v>100</v>
      </c>
      <c r="F233" s="104">
        <v>7761.35</v>
      </c>
      <c r="G233" s="104">
        <v>0</v>
      </c>
      <c r="H233" s="104">
        <v>0</v>
      </c>
    </row>
    <row r="234" spans="1:8" s="4" customFormat="1" ht="52.8" customHeight="1">
      <c r="A234" s="145" t="s">
        <v>272</v>
      </c>
      <c r="B234" s="14"/>
      <c r="C234" s="96" t="s">
        <v>104</v>
      </c>
      <c r="D234" s="47" t="s">
        <v>270</v>
      </c>
      <c r="E234" s="56">
        <v>600</v>
      </c>
      <c r="F234" s="56">
        <v>235.34</v>
      </c>
      <c r="G234" s="146">
        <v>0</v>
      </c>
      <c r="H234" s="146">
        <v>0</v>
      </c>
    </row>
    <row r="235" spans="1:8" s="61" customFormat="1" ht="38.4" customHeight="1">
      <c r="A235" s="162" t="s">
        <v>273</v>
      </c>
      <c r="B235" s="59"/>
      <c r="C235" s="97" t="s">
        <v>104</v>
      </c>
      <c r="D235" s="60" t="s">
        <v>270</v>
      </c>
      <c r="E235" s="59">
        <v>600</v>
      </c>
      <c r="F235" s="59">
        <v>235.34</v>
      </c>
      <c r="G235" s="163">
        <v>0</v>
      </c>
      <c r="H235" s="163">
        <v>0</v>
      </c>
    </row>
    <row r="236" spans="1:8" s="5" customFormat="1" ht="113.4" customHeight="1">
      <c r="A236" s="83" t="s">
        <v>245</v>
      </c>
      <c r="B236" s="41"/>
      <c r="C236" s="23" t="s">
        <v>104</v>
      </c>
      <c r="D236" s="42" t="s">
        <v>109</v>
      </c>
      <c r="E236" s="42"/>
      <c r="F236" s="30">
        <f t="shared" si="72"/>
        <v>1850.2</v>
      </c>
      <c r="G236" s="30">
        <f t="shared" si="72"/>
        <v>659.8</v>
      </c>
      <c r="H236" s="30">
        <f t="shared" si="72"/>
        <v>709.8</v>
      </c>
    </row>
    <row r="237" spans="1:8" s="4" customFormat="1" ht="51" customHeight="1">
      <c r="A237" s="25" t="s">
        <v>263</v>
      </c>
      <c r="B237" s="14"/>
      <c r="C237" s="12" t="s">
        <v>104</v>
      </c>
      <c r="D237" s="32" t="s">
        <v>109</v>
      </c>
      <c r="E237" s="32" t="s">
        <v>100</v>
      </c>
      <c r="F237" s="104">
        <v>1850.2</v>
      </c>
      <c r="G237" s="104">
        <v>659.8</v>
      </c>
      <c r="H237" s="104">
        <v>709.8</v>
      </c>
    </row>
    <row r="238" spans="1:8" s="4" customFormat="1" ht="15.6">
      <c r="A238" s="20" t="s">
        <v>110</v>
      </c>
      <c r="B238" s="7"/>
      <c r="C238" s="15" t="s">
        <v>111</v>
      </c>
      <c r="D238" s="15"/>
      <c r="E238" s="15"/>
      <c r="F238" s="8">
        <f>F239+F245</f>
        <v>4470.5</v>
      </c>
      <c r="G238" s="8">
        <f>G239+G245</f>
        <v>3498.51</v>
      </c>
      <c r="H238" s="8">
        <f>H239+H245</f>
        <v>949.4</v>
      </c>
    </row>
    <row r="239" spans="1:8" s="4" customFormat="1" ht="15.6">
      <c r="A239" s="90" t="s">
        <v>112</v>
      </c>
      <c r="B239" s="7"/>
      <c r="C239" s="15" t="s">
        <v>113</v>
      </c>
      <c r="D239" s="23" t="s">
        <v>158</v>
      </c>
      <c r="E239" s="15"/>
      <c r="F239" s="8">
        <f>F242</f>
        <v>1492.7</v>
      </c>
      <c r="G239" s="8">
        <f>G242</f>
        <v>948.5</v>
      </c>
      <c r="H239" s="8">
        <f>H242</f>
        <v>949.4</v>
      </c>
    </row>
    <row r="240" spans="1:8" s="4" customFormat="1" ht="35.4" customHeight="1">
      <c r="A240" s="18" t="s">
        <v>52</v>
      </c>
      <c r="B240" s="7"/>
      <c r="C240" s="15" t="s">
        <v>113</v>
      </c>
      <c r="D240" s="15" t="s">
        <v>40</v>
      </c>
      <c r="E240" s="15"/>
      <c r="F240" s="8">
        <f>F242</f>
        <v>1492.7</v>
      </c>
      <c r="G240" s="8">
        <f>G242</f>
        <v>948.5</v>
      </c>
      <c r="H240" s="8">
        <f>H242</f>
        <v>949.4</v>
      </c>
    </row>
    <row r="241" spans="1:8" s="4" customFormat="1" ht="15.6">
      <c r="A241" s="9" t="s">
        <v>21</v>
      </c>
      <c r="B241" s="19"/>
      <c r="C241" s="23" t="s">
        <v>113</v>
      </c>
      <c r="D241" s="23" t="s">
        <v>53</v>
      </c>
      <c r="E241" s="23"/>
      <c r="F241" s="30">
        <f>F242</f>
        <v>1492.7</v>
      </c>
      <c r="G241" s="30">
        <f t="shared" ref="G241:H241" si="73">G242</f>
        <v>948.5</v>
      </c>
      <c r="H241" s="30">
        <f t="shared" si="73"/>
        <v>949.4</v>
      </c>
    </row>
    <row r="242" spans="1:8" s="4" customFormat="1" ht="31.2">
      <c r="A242" s="18" t="s">
        <v>114</v>
      </c>
      <c r="B242" s="19"/>
      <c r="C242" s="23" t="s">
        <v>113</v>
      </c>
      <c r="D242" s="23" t="s">
        <v>54</v>
      </c>
      <c r="E242" s="23"/>
      <c r="F242" s="30">
        <f>F243</f>
        <v>1492.7</v>
      </c>
      <c r="G242" s="30">
        <f>G243</f>
        <v>948.5</v>
      </c>
      <c r="H242" s="30">
        <f>H243</f>
        <v>949.4</v>
      </c>
    </row>
    <row r="243" spans="1:8" s="4" customFormat="1" ht="33" customHeight="1">
      <c r="A243" s="68" t="s">
        <v>264</v>
      </c>
      <c r="B243" s="10"/>
      <c r="C243" s="12" t="s">
        <v>113</v>
      </c>
      <c r="D243" s="12" t="s">
        <v>115</v>
      </c>
      <c r="E243" s="12" t="s">
        <v>116</v>
      </c>
      <c r="F243" s="11">
        <v>1492.7</v>
      </c>
      <c r="G243" s="11">
        <v>948.5</v>
      </c>
      <c r="H243" s="11">
        <v>949.4</v>
      </c>
    </row>
    <row r="244" spans="1:8" s="4" customFormat="1" ht="15.6">
      <c r="A244" s="20" t="s">
        <v>212</v>
      </c>
      <c r="B244" s="7"/>
      <c r="C244" s="15" t="s">
        <v>117</v>
      </c>
      <c r="D244" s="23"/>
      <c r="E244" s="15"/>
      <c r="F244" s="8">
        <f t="shared" ref="F244:H245" si="74">F245</f>
        <v>2977.8</v>
      </c>
      <c r="G244" s="8">
        <f t="shared" si="74"/>
        <v>2550.0100000000002</v>
      </c>
      <c r="H244" s="8">
        <f t="shared" si="74"/>
        <v>0</v>
      </c>
    </row>
    <row r="245" spans="1:8" s="4" customFormat="1" ht="15.6">
      <c r="A245" s="20" t="s">
        <v>212</v>
      </c>
      <c r="B245" s="7"/>
      <c r="C245" s="15" t="s">
        <v>117</v>
      </c>
      <c r="D245" s="23" t="s">
        <v>158</v>
      </c>
      <c r="E245" s="15"/>
      <c r="F245" s="8">
        <f t="shared" si="74"/>
        <v>2977.8</v>
      </c>
      <c r="G245" s="8">
        <f t="shared" si="74"/>
        <v>2550.0100000000002</v>
      </c>
      <c r="H245" s="8">
        <f t="shared" si="74"/>
        <v>0</v>
      </c>
    </row>
    <row r="246" spans="1:8" s="4" customFormat="1" ht="71.400000000000006" customHeight="1">
      <c r="A246" s="80" t="s">
        <v>246</v>
      </c>
      <c r="B246" s="7"/>
      <c r="C246" s="23" t="s">
        <v>117</v>
      </c>
      <c r="D246" s="23" t="s">
        <v>151</v>
      </c>
      <c r="E246" s="23"/>
      <c r="F246" s="30">
        <f t="shared" ref="F246:H249" si="75">F247</f>
        <v>2977.8</v>
      </c>
      <c r="G246" s="30">
        <f t="shared" si="75"/>
        <v>2550.0100000000002</v>
      </c>
      <c r="H246" s="30">
        <f t="shared" si="75"/>
        <v>0</v>
      </c>
    </row>
    <row r="247" spans="1:8" s="4" customFormat="1" ht="18" customHeight="1">
      <c r="A247" s="53" t="s">
        <v>160</v>
      </c>
      <c r="B247" s="49"/>
      <c r="C247" s="23" t="s">
        <v>117</v>
      </c>
      <c r="D247" s="23" t="s">
        <v>150</v>
      </c>
      <c r="E247" s="42"/>
      <c r="F247" s="30">
        <f t="shared" si="75"/>
        <v>2977.8</v>
      </c>
      <c r="G247" s="30">
        <f t="shared" si="75"/>
        <v>2550.0100000000002</v>
      </c>
      <c r="H247" s="30">
        <f t="shared" si="75"/>
        <v>0</v>
      </c>
    </row>
    <row r="248" spans="1:8" s="4" customFormat="1" ht="48.6" customHeight="1">
      <c r="A248" s="52" t="s">
        <v>211</v>
      </c>
      <c r="B248" s="7"/>
      <c r="C248" s="23" t="s">
        <v>117</v>
      </c>
      <c r="D248" s="23" t="s">
        <v>149</v>
      </c>
      <c r="E248" s="23"/>
      <c r="F248" s="30">
        <f t="shared" si="75"/>
        <v>2977.8</v>
      </c>
      <c r="G248" s="30">
        <f t="shared" si="75"/>
        <v>2550.0100000000002</v>
      </c>
      <c r="H248" s="30">
        <f t="shared" si="75"/>
        <v>0</v>
      </c>
    </row>
    <row r="249" spans="1:8" s="5" customFormat="1" ht="34.799999999999997" customHeight="1">
      <c r="A249" s="18" t="s">
        <v>142</v>
      </c>
      <c r="B249" s="19"/>
      <c r="C249" s="23" t="s">
        <v>117</v>
      </c>
      <c r="D249" s="23" t="s">
        <v>148</v>
      </c>
      <c r="E249" s="23"/>
      <c r="F249" s="30">
        <f>F250</f>
        <v>2977.8</v>
      </c>
      <c r="G249" s="30">
        <f t="shared" si="75"/>
        <v>2550.0100000000002</v>
      </c>
      <c r="H249" s="30">
        <f t="shared" si="75"/>
        <v>0</v>
      </c>
    </row>
    <row r="250" spans="1:8" s="4" customFormat="1" ht="30" customHeight="1">
      <c r="A250" s="68" t="s">
        <v>264</v>
      </c>
      <c r="B250" s="14"/>
      <c r="C250" s="93" t="s">
        <v>117</v>
      </c>
      <c r="D250" s="93" t="s">
        <v>148</v>
      </c>
      <c r="E250" s="32" t="s">
        <v>116</v>
      </c>
      <c r="F250" s="24">
        <v>2977.8</v>
      </c>
      <c r="G250" s="24">
        <v>2550.0100000000002</v>
      </c>
      <c r="H250" s="24">
        <v>0</v>
      </c>
    </row>
    <row r="251" spans="1:8" s="4" customFormat="1" ht="15.6">
      <c r="A251" s="20" t="s">
        <v>118</v>
      </c>
      <c r="B251" s="7"/>
      <c r="C251" s="15" t="s">
        <v>119</v>
      </c>
      <c r="D251" s="15"/>
      <c r="E251" s="15"/>
      <c r="F251" s="8">
        <f>F253</f>
        <v>3122.33</v>
      </c>
      <c r="G251" s="8">
        <f t="shared" ref="G251:H252" si="76">G253</f>
        <v>900</v>
      </c>
      <c r="H251" s="8">
        <f t="shared" si="76"/>
        <v>700</v>
      </c>
    </row>
    <row r="252" spans="1:8" s="4" customFormat="1" ht="15.6">
      <c r="A252" s="87" t="s">
        <v>120</v>
      </c>
      <c r="B252" s="7"/>
      <c r="C252" s="15" t="s">
        <v>121</v>
      </c>
      <c r="D252" s="23" t="s">
        <v>158</v>
      </c>
      <c r="E252" s="15"/>
      <c r="F252" s="8">
        <f>F254</f>
        <v>3122.33</v>
      </c>
      <c r="G252" s="8">
        <f t="shared" si="76"/>
        <v>900</v>
      </c>
      <c r="H252" s="8">
        <f t="shared" si="76"/>
        <v>700</v>
      </c>
    </row>
    <row r="253" spans="1:8" s="4" customFormat="1" ht="31.2">
      <c r="A253" s="18" t="s">
        <v>52</v>
      </c>
      <c r="B253" s="19"/>
      <c r="C253" s="23" t="s">
        <v>121</v>
      </c>
      <c r="D253" s="23" t="s">
        <v>40</v>
      </c>
      <c r="E253" s="23"/>
      <c r="F253" s="30">
        <f>F254</f>
        <v>3122.33</v>
      </c>
      <c r="G253" s="30">
        <f>G254</f>
        <v>900</v>
      </c>
      <c r="H253" s="30">
        <f>H254</f>
        <v>700</v>
      </c>
    </row>
    <row r="254" spans="1:8" s="4" customFormat="1" ht="15.6">
      <c r="A254" s="9" t="s">
        <v>21</v>
      </c>
      <c r="B254" s="19"/>
      <c r="C254" s="23" t="s">
        <v>121</v>
      </c>
      <c r="D254" s="23" t="s">
        <v>53</v>
      </c>
      <c r="E254" s="23"/>
      <c r="F254" s="30">
        <f>F255</f>
        <v>3122.33</v>
      </c>
      <c r="G254" s="30">
        <f t="shared" ref="G254:H254" si="77">G255</f>
        <v>900</v>
      </c>
      <c r="H254" s="30">
        <f t="shared" si="77"/>
        <v>700</v>
      </c>
    </row>
    <row r="255" spans="1:8" s="5" customFormat="1" ht="15.6">
      <c r="A255" s="88" t="s">
        <v>21</v>
      </c>
      <c r="B255" s="19"/>
      <c r="C255" s="23" t="s">
        <v>121</v>
      </c>
      <c r="D255" s="23" t="s">
        <v>54</v>
      </c>
      <c r="E255" s="23"/>
      <c r="F255" s="30">
        <f>F256+F258</f>
        <v>3122.33</v>
      </c>
      <c r="G255" s="30">
        <f t="shared" ref="G255:H255" si="78">G256+G258</f>
        <v>900</v>
      </c>
      <c r="H255" s="30">
        <f t="shared" si="78"/>
        <v>700</v>
      </c>
    </row>
    <row r="256" spans="1:8" s="5" customFormat="1" ht="79.8" customHeight="1">
      <c r="A256" s="67" t="s">
        <v>210</v>
      </c>
      <c r="B256" s="19"/>
      <c r="C256" s="23" t="s">
        <v>121</v>
      </c>
      <c r="D256" s="23" t="s">
        <v>122</v>
      </c>
      <c r="E256" s="23"/>
      <c r="F256" s="30">
        <f>F257</f>
        <v>888.23</v>
      </c>
      <c r="G256" s="30">
        <f t="shared" ref="G256:H256" si="79">G257</f>
        <v>900</v>
      </c>
      <c r="H256" s="30">
        <f t="shared" si="79"/>
        <v>700</v>
      </c>
    </row>
    <row r="257" spans="1:8" s="121" customFormat="1" ht="48.6" customHeight="1">
      <c r="A257" s="25" t="s">
        <v>263</v>
      </c>
      <c r="B257" s="16"/>
      <c r="C257" s="93" t="s">
        <v>121</v>
      </c>
      <c r="D257" s="93" t="s">
        <v>122</v>
      </c>
      <c r="E257" s="93" t="s">
        <v>100</v>
      </c>
      <c r="F257" s="17">
        <v>888.23</v>
      </c>
      <c r="G257" s="17">
        <v>900</v>
      </c>
      <c r="H257" s="17">
        <v>700</v>
      </c>
    </row>
    <row r="258" spans="1:8" s="5" customFormat="1" ht="15.6">
      <c r="A258" s="22" t="s">
        <v>214</v>
      </c>
      <c r="B258" s="19"/>
      <c r="C258" s="23" t="s">
        <v>121</v>
      </c>
      <c r="D258" s="23" t="s">
        <v>213</v>
      </c>
      <c r="E258" s="23"/>
      <c r="F258" s="30">
        <f>F259</f>
        <v>2234.1</v>
      </c>
      <c r="G258" s="30">
        <f t="shared" ref="G258:H258" si="80">G259</f>
        <v>0</v>
      </c>
      <c r="H258" s="30">
        <f t="shared" si="80"/>
        <v>0</v>
      </c>
    </row>
    <row r="259" spans="1:8" s="121" customFormat="1" ht="46.8">
      <c r="A259" s="55" t="s">
        <v>244</v>
      </c>
      <c r="B259" s="16"/>
      <c r="C259" s="93" t="s">
        <v>121</v>
      </c>
      <c r="D259" s="93" t="s">
        <v>213</v>
      </c>
      <c r="E259" s="93" t="s">
        <v>100</v>
      </c>
      <c r="F259" s="17">
        <v>2234.1</v>
      </c>
      <c r="G259" s="17">
        <v>0</v>
      </c>
      <c r="H259" s="17">
        <v>0</v>
      </c>
    </row>
    <row r="260" spans="1:8" s="4" customFormat="1" ht="15.6">
      <c r="A260" s="91" t="s">
        <v>123</v>
      </c>
      <c r="B260" s="10"/>
      <c r="C260" s="12"/>
      <c r="D260" s="12"/>
      <c r="E260" s="12"/>
      <c r="F260" s="38"/>
      <c r="G260" s="38">
        <v>467.8</v>
      </c>
      <c r="H260" s="38">
        <v>935.5</v>
      </c>
    </row>
    <row r="261" spans="1:8" s="4" customFormat="1" ht="15.6">
      <c r="A261" s="20" t="s">
        <v>124</v>
      </c>
      <c r="B261" s="7"/>
      <c r="C261" s="15"/>
      <c r="D261" s="15"/>
      <c r="E261" s="15"/>
      <c r="F261" s="105">
        <f>F12</f>
        <v>64420.740000000013</v>
      </c>
      <c r="G261" s="105">
        <f t="shared" ref="G261:H261" si="81">G12</f>
        <v>18910.939999999999</v>
      </c>
      <c r="H261" s="105">
        <f t="shared" si="81"/>
        <v>17190.019999999997</v>
      </c>
    </row>
    <row r="262" spans="1:8" s="4" customFormat="1">
      <c r="A262" s="72"/>
      <c r="B262" s="139"/>
      <c r="C262" s="140"/>
      <c r="D262" s="140"/>
      <c r="E262" s="140"/>
      <c r="F262" s="141"/>
      <c r="G262" s="141"/>
      <c r="H262" s="141"/>
    </row>
  </sheetData>
  <autoFilter ref="A11:F261"/>
  <mergeCells count="13">
    <mergeCell ref="A6:H6"/>
    <mergeCell ref="A8:A10"/>
    <mergeCell ref="B8:B10"/>
    <mergeCell ref="C8:C10"/>
    <mergeCell ref="D8:D10"/>
    <mergeCell ref="E8:E10"/>
    <mergeCell ref="F8:H9"/>
    <mergeCell ref="F7:H7"/>
    <mergeCell ref="F1:H1"/>
    <mergeCell ref="F2:H2"/>
    <mergeCell ref="F3:H3"/>
    <mergeCell ref="F4:H4"/>
    <mergeCell ref="F5:H5"/>
  </mergeCells>
  <pageMargins left="0.59055118110236227" right="0.19685039370078741" top="0.59055118110236227" bottom="0.59055118110236227" header="0.51181102362204722" footer="0"/>
  <pageSetup paperSize="9" scale="75" orientation="portrait" horizontalDpi="300" verticalDpi="300" r:id="rId1"/>
  <headerFooter>
    <oddFooter>&amp;C&amp;"Arial Cyr,Обычный"&amp;P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LibreOffice/24.8.3.2$Windows_X86_64 LibreOffice_project/48a6bac9e7e268aeb4c3483fcf825c94556d9f92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Приложение 16  октября 2025</vt:lpstr>
      <vt:lpstr>'Приложение 16  октября 2025'!__xlnm._FilterDatabase</vt:lpstr>
      <vt:lpstr>'Приложение 16  октября 2025'!__xlnm._FilterDatabase_1</vt:lpstr>
      <vt:lpstr>'Приложение 16  октября 2025'!__xlnm.Print_Area</vt:lpstr>
      <vt:lpstr>'Приложение 16  октября 2025'!__xlnm.Print_Titles</vt:lpstr>
      <vt:lpstr>'Приложение 16  октября 2025'!Print_Titles_0</vt:lpstr>
      <vt:lpstr>'Приложение 16  октября 2025'!Print_Titles_0_0</vt:lpstr>
      <vt:lpstr>'Приложение 16  октября 2025'!Заголовки_для_печати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revision>1</cp:revision>
  <cp:lastPrinted>2025-01-28T06:17:26Z</cp:lastPrinted>
  <dcterms:created xsi:type="dcterms:W3CDTF">2019-11-11T13:37:51Z</dcterms:created>
  <dcterms:modified xsi:type="dcterms:W3CDTF">2025-10-23T13:37:00Z</dcterms:modified>
  <dc:language>ru-RU</dc:language>
</cp:coreProperties>
</file>